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C:\Users\jenny\OneDrive\Documents\WCPA\IUCN Competence\COMPETENCE REGISTER LATEST USE THIS\Translation to Spanish\"/>
    </mc:Choice>
  </mc:AlternateContent>
  <xr:revisionPtr revIDLastSave="0" documentId="8_{67EFBE81-8561-4857-93A4-5FBCC3A9DC36}" xr6:coauthVersionLast="45" xr6:coauthVersionMax="45" xr10:uidLastSave="{00000000-0000-0000-0000-000000000000}"/>
  <bookViews>
    <workbookView xWindow="-108" yWindow="-108" windowWidth="23256" windowHeight="12576" tabRatio="926" activeTab="1" xr2:uid="{00000000-000D-0000-FFFF-FFFF00000000}"/>
  </bookViews>
  <sheets>
    <sheet name="PORTADA" sheetId="35" r:id="rId1"/>
    <sheet name="Términos de uso. " sheetId="36" r:id="rId2"/>
    <sheet name="Contenidos" sheetId="27" r:id="rId3"/>
    <sheet name="1. Descripción de niveles" sheetId="2" r:id="rId4"/>
    <sheet name="2. Categorías y niveles" sheetId="3" r:id="rId5"/>
    <sheet name="3.Todas las competencia(Fuente" sheetId="1" r:id="rId6"/>
    <sheet name="3a PPP" sheetId="16" r:id="rId7"/>
    <sheet name="3b ORG" sheetId="10" r:id="rId8"/>
    <sheet name="3c HRM" sheetId="8" r:id="rId9"/>
    <sheet name="3d FRM" sheetId="9" r:id="rId10"/>
    <sheet name="3e ADR" sheetId="23" r:id="rId11"/>
    <sheet name="3f CAC" sheetId="17" r:id="rId12"/>
    <sheet name="3g BIO" sheetId="11" r:id="rId13"/>
    <sheet name="3h LAR" sheetId="12" r:id="rId14"/>
    <sheet name="3i COM" sheetId="13" r:id="rId15"/>
    <sheet name="3j TRP" sheetId="14" r:id="rId16"/>
    <sheet name="3k AWA" sheetId="24" r:id="rId17"/>
    <sheet name="3l FLD" sheetId="15" r:id="rId18"/>
    <sheet name="3m TEC" sheetId="19" r:id="rId19"/>
    <sheet name="3n FPC" sheetId="20" r:id="rId20"/>
    <sheet name="3o APC" sheetId="34" r:id="rId21"/>
    <sheet name="4 Counts of categories &amp; comps" sheetId="4" r:id="rId22"/>
    <sheet name="5a LEVEL 4" sheetId="31" r:id="rId23"/>
    <sheet name="5b LEVEL 3" sheetId="29" r:id="rId24"/>
    <sheet name="5c LEVEL 2" sheetId="30" r:id="rId25"/>
    <sheet name="5d LEVEL 1" sheetId="28" r:id="rId26"/>
    <sheet name="5e PERSONAL COMPETENCES" sheetId="33" r:id="rId27"/>
  </sheets>
  <definedNames>
    <definedName name="_xlnm.Print_Area" localSheetId="22">'5a LEVEL 4'!$A$1:$C$98</definedName>
    <definedName name="_xlnm.Print_Area" localSheetId="23">'5b LEVEL 3'!$A$2:$I$14</definedName>
    <definedName name="_xlnm.Print_Area" localSheetId="26">'5e PERSONAL COMPETENCES'!$A$1:$C$15</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 i="28" l="1"/>
  <c r="B16" i="28"/>
  <c r="C16" i="28"/>
  <c r="D16" i="28"/>
  <c r="E16" i="28"/>
  <c r="F16" i="28"/>
  <c r="G16" i="28"/>
  <c r="H16" i="28"/>
  <c r="C15" i="28"/>
  <c r="D15" i="28"/>
  <c r="E15" i="28"/>
  <c r="F15" i="28"/>
  <c r="G15" i="28"/>
  <c r="H15" i="28"/>
  <c r="B15" i="28"/>
  <c r="A28" i="23"/>
  <c r="B28" i="23"/>
  <c r="C28" i="23"/>
  <c r="D28" i="23"/>
  <c r="E28" i="23"/>
  <c r="F28" i="23"/>
  <c r="G28" i="23"/>
  <c r="H28" i="23"/>
  <c r="B27" i="23"/>
  <c r="C27" i="23"/>
  <c r="D27" i="23"/>
  <c r="E27" i="23"/>
  <c r="F27" i="23"/>
  <c r="G27" i="23"/>
  <c r="H27" i="23"/>
  <c r="H59" i="29"/>
  <c r="H60" i="29"/>
  <c r="A18" i="33"/>
  <c r="B18" i="33"/>
  <c r="C18" i="33"/>
  <c r="D18" i="33"/>
  <c r="E18" i="33"/>
  <c r="F18" i="33"/>
  <c r="G18" i="33"/>
  <c r="H18" i="33"/>
  <c r="A19" i="33"/>
  <c r="B19" i="33"/>
  <c r="C19" i="33"/>
  <c r="D19" i="33"/>
  <c r="E19" i="33"/>
  <c r="F19" i="33"/>
  <c r="G19" i="33"/>
  <c r="H19" i="33"/>
  <c r="A20" i="33"/>
  <c r="B20" i="33"/>
  <c r="C20" i="33"/>
  <c r="D20" i="33"/>
  <c r="E20" i="33"/>
  <c r="F20" i="33"/>
  <c r="G20" i="33"/>
  <c r="H20" i="33"/>
  <c r="A21" i="33"/>
  <c r="B21" i="33"/>
  <c r="C21" i="33"/>
  <c r="D21" i="33"/>
  <c r="E21" i="33"/>
  <c r="F21" i="33"/>
  <c r="G21" i="33"/>
  <c r="H21" i="33"/>
  <c r="A22" i="33"/>
  <c r="B22" i="33"/>
  <c r="C22" i="33"/>
  <c r="D22" i="33"/>
  <c r="E22" i="33"/>
  <c r="F22" i="33"/>
  <c r="G22" i="33"/>
  <c r="H22" i="33"/>
  <c r="A23" i="33"/>
  <c r="B23" i="33"/>
  <c r="C23" i="33"/>
  <c r="D23" i="33"/>
  <c r="E23" i="33"/>
  <c r="F23" i="33"/>
  <c r="G23" i="33"/>
  <c r="H23" i="33"/>
  <c r="A24" i="33"/>
  <c r="B24" i="33"/>
  <c r="C24" i="33"/>
  <c r="D24" i="33"/>
  <c r="E24" i="33"/>
  <c r="F24" i="33"/>
  <c r="G24" i="33"/>
  <c r="H24" i="33"/>
  <c r="A25" i="33"/>
  <c r="B25" i="33"/>
  <c r="C25" i="33"/>
  <c r="D25" i="33"/>
  <c r="E25" i="33"/>
  <c r="F25" i="33"/>
  <c r="G25" i="33"/>
  <c r="H25" i="33"/>
  <c r="A26" i="33"/>
  <c r="B26" i="33"/>
  <c r="C26" i="33"/>
  <c r="D26" i="33"/>
  <c r="E26" i="33"/>
  <c r="F26" i="33"/>
  <c r="G26" i="33"/>
  <c r="H26" i="33"/>
  <c r="A27" i="33"/>
  <c r="B27" i="33"/>
  <c r="C27" i="33"/>
  <c r="D27" i="33"/>
  <c r="E27" i="33"/>
  <c r="F27" i="33"/>
  <c r="G27" i="33"/>
  <c r="H27" i="33"/>
  <c r="A28" i="33"/>
  <c r="B28" i="33"/>
  <c r="C28" i="33"/>
  <c r="D28" i="33"/>
  <c r="E28" i="33"/>
  <c r="F28" i="33"/>
  <c r="G28" i="33"/>
  <c r="H28" i="33"/>
  <c r="A29" i="33"/>
  <c r="B29" i="33"/>
  <c r="C29" i="33"/>
  <c r="D29" i="33"/>
  <c r="E29" i="33"/>
  <c r="F29" i="33"/>
  <c r="G29" i="33"/>
  <c r="H29" i="33"/>
  <c r="A30" i="33"/>
  <c r="B30" i="33"/>
  <c r="C30" i="33"/>
  <c r="D30" i="33"/>
  <c r="E30" i="33"/>
  <c r="F30" i="33"/>
  <c r="G30" i="33"/>
  <c r="H30" i="33"/>
  <c r="B17" i="33"/>
  <c r="C17" i="33"/>
  <c r="D17" i="33"/>
  <c r="E17" i="33"/>
  <c r="F17" i="33"/>
  <c r="G17" i="33"/>
  <c r="H17" i="33"/>
  <c r="A17" i="33"/>
  <c r="A16" i="34"/>
  <c r="B16" i="34"/>
  <c r="C16" i="34"/>
  <c r="D16" i="34"/>
  <c r="F16" i="34"/>
  <c r="G16" i="34"/>
  <c r="B5" i="34"/>
  <c r="C5" i="34"/>
  <c r="D5" i="34"/>
  <c r="E5" i="34"/>
  <c r="B8" i="34"/>
  <c r="C8" i="34"/>
  <c r="D8" i="34"/>
  <c r="F8" i="34"/>
  <c r="G8" i="34"/>
  <c r="B9" i="34"/>
  <c r="C9" i="34"/>
  <c r="D9" i="34"/>
  <c r="F9" i="34"/>
  <c r="G9" i="34"/>
  <c r="B10" i="34"/>
  <c r="C10" i="34"/>
  <c r="D10" i="34"/>
  <c r="F10" i="34"/>
  <c r="G10" i="34"/>
  <c r="B11" i="34"/>
  <c r="C11" i="34"/>
  <c r="D11" i="34"/>
  <c r="F11" i="34"/>
  <c r="G11" i="34"/>
  <c r="B12" i="34"/>
  <c r="C12" i="34"/>
  <c r="D12" i="34"/>
  <c r="F12" i="34"/>
  <c r="G12" i="34"/>
  <c r="B13" i="34"/>
  <c r="C13" i="34"/>
  <c r="D13" i="34"/>
  <c r="F13" i="34"/>
  <c r="G13" i="34"/>
  <c r="B14" i="34"/>
  <c r="C14" i="34"/>
  <c r="D14" i="34"/>
  <c r="F14" i="34"/>
  <c r="G14" i="34"/>
  <c r="B15" i="34"/>
  <c r="C15" i="34"/>
  <c r="D15" i="34"/>
  <c r="F15" i="34"/>
  <c r="G15" i="34"/>
  <c r="C7" i="34"/>
  <c r="D7" i="34"/>
  <c r="F7" i="34"/>
  <c r="G7" i="34"/>
  <c r="B7" i="34"/>
  <c r="C6" i="34"/>
  <c r="D6" i="34"/>
  <c r="B6" i="34"/>
  <c r="B4" i="34"/>
  <c r="A5" i="34"/>
  <c r="A6" i="34"/>
  <c r="A7" i="34"/>
  <c r="A8" i="34"/>
  <c r="A9" i="34"/>
  <c r="A10" i="34"/>
  <c r="A11" i="34"/>
  <c r="A12" i="34"/>
  <c r="A13" i="34"/>
  <c r="A14" i="34"/>
  <c r="A15" i="34"/>
  <c r="A4" i="34"/>
  <c r="B3" i="34"/>
  <c r="C3" i="34"/>
  <c r="E3" i="34"/>
  <c r="F3" i="34"/>
  <c r="G3" i="34"/>
  <c r="H3" i="34"/>
  <c r="A3" i="34"/>
  <c r="H6" i="34"/>
  <c r="G6" i="34"/>
  <c r="F6" i="34"/>
  <c r="H5" i="34"/>
  <c r="G5" i="34"/>
  <c r="F5" i="34"/>
  <c r="H4" i="34"/>
  <c r="G4" i="34"/>
  <c r="F4" i="34"/>
  <c r="E4" i="34"/>
  <c r="D4" i="34"/>
  <c r="C4" i="34"/>
  <c r="C2" i="34"/>
  <c r="B2" i="34"/>
  <c r="A2" i="34"/>
  <c r="H1" i="34"/>
  <c r="G1" i="34"/>
  <c r="F1" i="34"/>
  <c r="E1" i="34"/>
  <c r="D1" i="34"/>
  <c r="C1" i="34"/>
  <c r="B1" i="34"/>
  <c r="A1" i="34"/>
  <c r="A23" i="16"/>
  <c r="B23" i="16"/>
  <c r="C23" i="16"/>
  <c r="D23" i="16"/>
  <c r="E23" i="16"/>
  <c r="F23" i="16"/>
  <c r="A24" i="16"/>
  <c r="B24" i="16"/>
  <c r="C24" i="16"/>
  <c r="D24" i="16"/>
  <c r="E24" i="16"/>
  <c r="F24" i="16"/>
  <c r="G24" i="16"/>
  <c r="H24" i="16"/>
  <c r="A25" i="16"/>
  <c r="B25" i="16"/>
  <c r="C25" i="16"/>
  <c r="D25" i="16"/>
  <c r="E25" i="16"/>
  <c r="F25" i="16"/>
  <c r="G25" i="16"/>
  <c r="H25" i="16"/>
  <c r="A8" i="20"/>
  <c r="B8" i="20"/>
  <c r="C8" i="20"/>
  <c r="D8" i="20"/>
  <c r="E8" i="20"/>
  <c r="F8" i="20"/>
  <c r="G8" i="20"/>
  <c r="H8" i="20"/>
  <c r="A9" i="20"/>
  <c r="B9" i="20"/>
  <c r="C9" i="20"/>
  <c r="D9" i="20"/>
  <c r="E9" i="20"/>
  <c r="F9" i="20"/>
  <c r="G9" i="20"/>
  <c r="H9" i="20"/>
  <c r="A10" i="20"/>
  <c r="B10" i="20"/>
  <c r="C10" i="20"/>
  <c r="D10" i="20"/>
  <c r="E10" i="20"/>
  <c r="F10" i="20"/>
  <c r="G10" i="20"/>
  <c r="H10" i="20"/>
  <c r="A11" i="20"/>
  <c r="B11" i="20"/>
  <c r="C11" i="20"/>
  <c r="D11" i="20"/>
  <c r="E11" i="20"/>
  <c r="F11" i="20"/>
  <c r="G11" i="20"/>
  <c r="H11" i="20"/>
  <c r="A12" i="20"/>
  <c r="B12" i="20"/>
  <c r="C12" i="20"/>
  <c r="D12" i="20"/>
  <c r="E12" i="20"/>
  <c r="F12" i="20"/>
  <c r="G12" i="20"/>
  <c r="H12" i="20"/>
  <c r="A13" i="20"/>
  <c r="B13" i="20"/>
  <c r="C13" i="20"/>
  <c r="D13" i="20"/>
  <c r="E13" i="20"/>
  <c r="F13" i="20"/>
  <c r="G13" i="20"/>
  <c r="H13" i="20"/>
  <c r="A14" i="20"/>
  <c r="B14" i="20"/>
  <c r="C14" i="20"/>
  <c r="D14" i="20"/>
  <c r="E14" i="20"/>
  <c r="F14" i="20"/>
  <c r="G14" i="20"/>
  <c r="H14" i="20"/>
  <c r="A15" i="20"/>
  <c r="B15" i="20"/>
  <c r="C15" i="20"/>
  <c r="D15" i="20"/>
  <c r="E15" i="20"/>
  <c r="F15" i="20"/>
  <c r="G15" i="20"/>
  <c r="H15" i="20"/>
  <c r="A16" i="20"/>
  <c r="B16" i="20"/>
  <c r="C16" i="20"/>
  <c r="D16" i="20"/>
  <c r="E16" i="20"/>
  <c r="F16" i="20"/>
  <c r="G16" i="20"/>
  <c r="H16" i="20"/>
  <c r="A17" i="20"/>
  <c r="B17" i="20"/>
  <c r="C17" i="20"/>
  <c r="D17" i="20"/>
  <c r="E17" i="20"/>
  <c r="F17" i="20"/>
  <c r="G17" i="20"/>
  <c r="H17" i="20"/>
  <c r="A18" i="20"/>
  <c r="B18" i="20"/>
  <c r="C18" i="20"/>
  <c r="D18" i="20"/>
  <c r="E18" i="20"/>
  <c r="F18" i="20"/>
  <c r="G18" i="20"/>
  <c r="H18" i="20"/>
  <c r="A89" i="28"/>
  <c r="B89" i="28"/>
  <c r="C89" i="28"/>
  <c r="D89" i="28"/>
  <c r="E89" i="28"/>
  <c r="F89" i="28"/>
  <c r="G89" i="28"/>
  <c r="H89" i="28"/>
  <c r="A90" i="28"/>
  <c r="B90" i="28"/>
  <c r="C90" i="28"/>
  <c r="D90" i="28"/>
  <c r="E90" i="28"/>
  <c r="F90" i="28"/>
  <c r="G90" i="28"/>
  <c r="H90" i="28"/>
  <c r="A69" i="28"/>
  <c r="B69" i="28"/>
  <c r="C69" i="28"/>
  <c r="D69" i="28"/>
  <c r="E69" i="28"/>
  <c r="F69" i="28"/>
  <c r="G69" i="28"/>
  <c r="H69" i="28"/>
  <c r="A70" i="28"/>
  <c r="B70" i="28"/>
  <c r="C70" i="28"/>
  <c r="D70" i="28"/>
  <c r="E70" i="28"/>
  <c r="F70" i="28"/>
  <c r="G70" i="28"/>
  <c r="H70" i="28"/>
  <c r="A71" i="28"/>
  <c r="B71" i="28"/>
  <c r="C71" i="28"/>
  <c r="D71" i="28"/>
  <c r="E71" i="28"/>
  <c r="F71" i="28"/>
  <c r="G71" i="28"/>
  <c r="H71" i="28"/>
  <c r="A72" i="28"/>
  <c r="B72" i="28"/>
  <c r="C72" i="28"/>
  <c r="D72" i="28"/>
  <c r="E72" i="28"/>
  <c r="F72" i="28"/>
  <c r="G72" i="28"/>
  <c r="H72" i="28"/>
  <c r="A73" i="28"/>
  <c r="B73" i="28"/>
  <c r="C73" i="28"/>
  <c r="D73" i="28"/>
  <c r="E73" i="28"/>
  <c r="F73" i="28"/>
  <c r="G73" i="28"/>
  <c r="H73" i="28"/>
  <c r="A74" i="28"/>
  <c r="B74" i="28"/>
  <c r="C74" i="28"/>
  <c r="D74" i="28"/>
  <c r="E74" i="28"/>
  <c r="F74" i="28"/>
  <c r="G74" i="28"/>
  <c r="H74" i="28"/>
  <c r="A75" i="28"/>
  <c r="B75" i="28"/>
  <c r="C75" i="28"/>
  <c r="D75" i="28"/>
  <c r="E75" i="28"/>
  <c r="F75" i="28"/>
  <c r="G75" i="28"/>
  <c r="H75" i="28"/>
  <c r="A76" i="28"/>
  <c r="B76" i="28"/>
  <c r="C76" i="28"/>
  <c r="D76" i="28"/>
  <c r="E76" i="28"/>
  <c r="F76" i="28"/>
  <c r="G76" i="28"/>
  <c r="H76" i="28"/>
  <c r="A77" i="28"/>
  <c r="B77" i="28"/>
  <c r="C77" i="28"/>
  <c r="D77" i="28"/>
  <c r="E77" i="28"/>
  <c r="F77" i="28"/>
  <c r="G77" i="28"/>
  <c r="H77" i="28"/>
  <c r="A78" i="28"/>
  <c r="B78" i="28"/>
  <c r="C78" i="28"/>
  <c r="D78" i="28"/>
  <c r="E78" i="28"/>
  <c r="F78" i="28"/>
  <c r="G78" i="28"/>
  <c r="H78" i="28"/>
  <c r="A79" i="28"/>
  <c r="B79" i="28"/>
  <c r="C79" i="28"/>
  <c r="D79" i="28"/>
  <c r="E79" i="28"/>
  <c r="F79" i="28"/>
  <c r="G79" i="28"/>
  <c r="H79" i="28"/>
  <c r="A80" i="28"/>
  <c r="B80" i="28"/>
  <c r="C80" i="28"/>
  <c r="D80" i="28"/>
  <c r="E80" i="28"/>
  <c r="F80" i="28"/>
  <c r="G80" i="28"/>
  <c r="H80" i="28"/>
  <c r="A81" i="28"/>
  <c r="B81" i="28"/>
  <c r="C81" i="28"/>
  <c r="D81" i="28"/>
  <c r="E81" i="28"/>
  <c r="F81" i="28"/>
  <c r="G81" i="28"/>
  <c r="H81" i="28"/>
  <c r="A82" i="28"/>
  <c r="B82" i="28"/>
  <c r="C82" i="28"/>
  <c r="D82" i="28"/>
  <c r="E82" i="28"/>
  <c r="F82" i="28"/>
  <c r="G82" i="28"/>
  <c r="H82" i="28"/>
  <c r="A83" i="28"/>
  <c r="B83" i="28"/>
  <c r="C83" i="28"/>
  <c r="D83" i="28"/>
  <c r="E83" i="28"/>
  <c r="F83" i="28"/>
  <c r="G83" i="28"/>
  <c r="H83" i="28"/>
  <c r="A84" i="28"/>
  <c r="B84" i="28"/>
  <c r="C84" i="28"/>
  <c r="D84" i="28"/>
  <c r="E84" i="28"/>
  <c r="F84" i="28"/>
  <c r="G84" i="28"/>
  <c r="H84" i="28"/>
  <c r="B68" i="28"/>
  <c r="C68" i="28"/>
  <c r="D68" i="28"/>
  <c r="E68" i="28"/>
  <c r="F68" i="28"/>
  <c r="G68" i="28"/>
  <c r="H68" i="28"/>
  <c r="A68" i="28"/>
  <c r="A56" i="28"/>
  <c r="B56" i="28"/>
  <c r="C56" i="28"/>
  <c r="D56" i="28"/>
  <c r="E56" i="28"/>
  <c r="F56" i="28"/>
  <c r="G56" i="28"/>
  <c r="H56" i="28"/>
  <c r="A57" i="28"/>
  <c r="B57" i="28"/>
  <c r="C57" i="28"/>
  <c r="D57" i="28"/>
  <c r="E57" i="28"/>
  <c r="F57" i="28"/>
  <c r="G57" i="28"/>
  <c r="H57" i="28"/>
  <c r="A58" i="28"/>
  <c r="B58" i="28"/>
  <c r="C58" i="28"/>
  <c r="D58" i="28"/>
  <c r="E58" i="28"/>
  <c r="F58" i="28"/>
  <c r="G58" i="28"/>
  <c r="H58" i="28"/>
  <c r="A59" i="28"/>
  <c r="B59" i="28"/>
  <c r="C59" i="28"/>
  <c r="D59" i="28"/>
  <c r="E59" i="28"/>
  <c r="F59" i="28"/>
  <c r="G59" i="28"/>
  <c r="H59" i="28"/>
  <c r="A37" i="28"/>
  <c r="B37" i="28"/>
  <c r="C37" i="28"/>
  <c r="D37" i="28"/>
  <c r="E37" i="28"/>
  <c r="F37" i="28"/>
  <c r="G37" i="28"/>
  <c r="H37" i="28"/>
  <c r="A38" i="28"/>
  <c r="B38" i="28"/>
  <c r="C38" i="28"/>
  <c r="D38" i="28"/>
  <c r="E38" i="28"/>
  <c r="F38" i="28"/>
  <c r="G38" i="28"/>
  <c r="H38" i="28"/>
  <c r="A39" i="28"/>
  <c r="B39" i="28"/>
  <c r="C39" i="28"/>
  <c r="D39" i="28"/>
  <c r="E39" i="28"/>
  <c r="F39" i="28"/>
  <c r="G39" i="28"/>
  <c r="H39" i="28"/>
  <c r="A40" i="28"/>
  <c r="B40" i="28"/>
  <c r="C40" i="28"/>
  <c r="D40" i="28"/>
  <c r="E40" i="28"/>
  <c r="F40" i="28"/>
  <c r="G40" i="28"/>
  <c r="H40" i="28"/>
  <c r="A41" i="28"/>
  <c r="B41" i="28"/>
  <c r="C41" i="28"/>
  <c r="D41" i="28"/>
  <c r="E41" i="28"/>
  <c r="F41" i="28"/>
  <c r="G41" i="28"/>
  <c r="H41" i="28"/>
  <c r="A42" i="28"/>
  <c r="B42" i="28"/>
  <c r="C42" i="28"/>
  <c r="D42" i="28"/>
  <c r="E42" i="28"/>
  <c r="F42" i="28"/>
  <c r="G42" i="28"/>
  <c r="H42" i="28"/>
  <c r="A43" i="28"/>
  <c r="B43" i="28"/>
  <c r="C43" i="28"/>
  <c r="D43" i="28"/>
  <c r="E43" i="28"/>
  <c r="F43" i="28"/>
  <c r="G43" i="28"/>
  <c r="H43" i="28"/>
  <c r="A44" i="28"/>
  <c r="B44" i="28"/>
  <c r="C44" i="28"/>
  <c r="D44" i="28"/>
  <c r="E44" i="28"/>
  <c r="F44" i="28"/>
  <c r="G44" i="28"/>
  <c r="H44" i="28"/>
  <c r="A45" i="28"/>
  <c r="B45" i="28"/>
  <c r="C45" i="28"/>
  <c r="D45" i="28"/>
  <c r="E45" i="28"/>
  <c r="F45" i="28"/>
  <c r="G45" i="28"/>
  <c r="H45" i="28"/>
  <c r="A46" i="28"/>
  <c r="B46" i="28"/>
  <c r="C46" i="28"/>
  <c r="D46" i="28"/>
  <c r="E46" i="28"/>
  <c r="F46" i="28"/>
  <c r="G46" i="28"/>
  <c r="H46" i="28"/>
  <c r="A112" i="30"/>
  <c r="B112" i="30"/>
  <c r="C112" i="30"/>
  <c r="D112" i="30"/>
  <c r="E112" i="30"/>
  <c r="F112" i="30"/>
  <c r="G112" i="30"/>
  <c r="H112" i="30"/>
  <c r="A113" i="30"/>
  <c r="B113" i="30"/>
  <c r="C113" i="30"/>
  <c r="D113" i="30"/>
  <c r="E113" i="30"/>
  <c r="F113" i="30"/>
  <c r="G113" i="30"/>
  <c r="H113" i="30"/>
  <c r="A114" i="30"/>
  <c r="B114" i="30"/>
  <c r="C114" i="30"/>
  <c r="D114" i="30"/>
  <c r="E114" i="30"/>
  <c r="F114" i="30"/>
  <c r="G114" i="30"/>
  <c r="H114" i="30"/>
  <c r="A115" i="30"/>
  <c r="B115" i="30"/>
  <c r="C115" i="30"/>
  <c r="D115" i="30"/>
  <c r="E115" i="30"/>
  <c r="F115" i="30"/>
  <c r="G115" i="30"/>
  <c r="H115" i="30"/>
  <c r="A116" i="30"/>
  <c r="B116" i="30"/>
  <c r="C116" i="30"/>
  <c r="D116" i="30"/>
  <c r="E116" i="30"/>
  <c r="F116" i="30"/>
  <c r="G116" i="30"/>
  <c r="H116" i="30"/>
  <c r="A103" i="30"/>
  <c r="B103" i="30"/>
  <c r="C103" i="30"/>
  <c r="D103" i="30"/>
  <c r="E103" i="30"/>
  <c r="F103" i="30"/>
  <c r="G103" i="30"/>
  <c r="H103" i="30"/>
  <c r="A104" i="30"/>
  <c r="B104" i="30"/>
  <c r="C104" i="30"/>
  <c r="D104" i="30"/>
  <c r="E104" i="30"/>
  <c r="F104" i="30"/>
  <c r="G104" i="30"/>
  <c r="H104" i="30"/>
  <c r="A105" i="30"/>
  <c r="B105" i="30"/>
  <c r="C105" i="30"/>
  <c r="D105" i="30"/>
  <c r="E105" i="30"/>
  <c r="F105" i="30"/>
  <c r="G105" i="30"/>
  <c r="H105" i="30"/>
  <c r="A106" i="30"/>
  <c r="B106" i="30"/>
  <c r="C106" i="30"/>
  <c r="D106" i="30"/>
  <c r="E106" i="30"/>
  <c r="F106" i="30"/>
  <c r="G106" i="30"/>
  <c r="H106" i="30"/>
  <c r="A107" i="30"/>
  <c r="B107" i="30"/>
  <c r="C107" i="30"/>
  <c r="D107" i="30"/>
  <c r="E107" i="30"/>
  <c r="F107" i="30"/>
  <c r="G107" i="30"/>
  <c r="H107" i="30"/>
  <c r="A81" i="30"/>
  <c r="B81" i="30"/>
  <c r="C81" i="30"/>
  <c r="D81" i="30"/>
  <c r="E81" i="30"/>
  <c r="F81" i="30"/>
  <c r="G81" i="30"/>
  <c r="H81" i="30"/>
  <c r="A82" i="30"/>
  <c r="B82" i="30"/>
  <c r="C82" i="30"/>
  <c r="D82" i="30"/>
  <c r="E82" i="30"/>
  <c r="F82" i="30"/>
  <c r="G82" i="30"/>
  <c r="H82" i="30"/>
  <c r="A83" i="30"/>
  <c r="B83" i="30"/>
  <c r="C83" i="30"/>
  <c r="D83" i="30"/>
  <c r="E83" i="30"/>
  <c r="F83" i="30"/>
  <c r="G83" i="30"/>
  <c r="H83" i="30"/>
  <c r="A84" i="30"/>
  <c r="B84" i="30"/>
  <c r="C84" i="30"/>
  <c r="D84" i="30"/>
  <c r="E84" i="30"/>
  <c r="F84" i="30"/>
  <c r="G84" i="30"/>
  <c r="H84" i="30"/>
  <c r="A85" i="30"/>
  <c r="B85" i="30"/>
  <c r="C85" i="30"/>
  <c r="D85" i="30"/>
  <c r="E85" i="30"/>
  <c r="F85" i="30"/>
  <c r="G85" i="30"/>
  <c r="H85" i="30"/>
  <c r="A86" i="30"/>
  <c r="B86" i="30"/>
  <c r="C86" i="30"/>
  <c r="D86" i="30"/>
  <c r="E86" i="30"/>
  <c r="F86" i="30"/>
  <c r="G86" i="30"/>
  <c r="H86" i="30"/>
  <c r="A87" i="30"/>
  <c r="B87" i="30"/>
  <c r="C87" i="30"/>
  <c r="D87" i="30"/>
  <c r="E87" i="30"/>
  <c r="F87" i="30"/>
  <c r="G87" i="30"/>
  <c r="H87" i="30"/>
  <c r="A43" i="30"/>
  <c r="B43" i="30"/>
  <c r="C43" i="30"/>
  <c r="D43" i="30"/>
  <c r="E43" i="30"/>
  <c r="F43" i="30"/>
  <c r="G43" i="30"/>
  <c r="H43" i="30"/>
  <c r="A44" i="30"/>
  <c r="B44" i="30"/>
  <c r="C44" i="30"/>
  <c r="D44" i="30"/>
  <c r="E44" i="30"/>
  <c r="F44" i="30"/>
  <c r="G44" i="30"/>
  <c r="H44" i="30"/>
  <c r="A45" i="30"/>
  <c r="B45" i="30"/>
  <c r="C45" i="30"/>
  <c r="D45" i="30"/>
  <c r="E45" i="30"/>
  <c r="F45" i="30"/>
  <c r="G45" i="30"/>
  <c r="H45" i="30"/>
  <c r="A46" i="30"/>
  <c r="B46" i="30"/>
  <c r="C46" i="30"/>
  <c r="D46" i="30"/>
  <c r="E46" i="30"/>
  <c r="F46" i="30"/>
  <c r="G46" i="30"/>
  <c r="H46" i="30"/>
  <c r="A47" i="30"/>
  <c r="B47" i="30"/>
  <c r="C47" i="30"/>
  <c r="D47" i="30"/>
  <c r="E47" i="30"/>
  <c r="F47" i="30"/>
  <c r="G47" i="30"/>
  <c r="H47" i="30"/>
  <c r="A48" i="30"/>
  <c r="B48" i="30"/>
  <c r="C48" i="30"/>
  <c r="D48" i="30"/>
  <c r="E48" i="30"/>
  <c r="F48" i="30"/>
  <c r="G48" i="30"/>
  <c r="H48" i="30"/>
  <c r="A49" i="30"/>
  <c r="B49" i="30"/>
  <c r="C49" i="30"/>
  <c r="D49" i="30"/>
  <c r="E49" i="30"/>
  <c r="F49" i="30"/>
  <c r="G49" i="30"/>
  <c r="H49" i="30"/>
  <c r="A50" i="30"/>
  <c r="B50" i="30"/>
  <c r="C50" i="30"/>
  <c r="D50" i="30"/>
  <c r="E50" i="30"/>
  <c r="F50" i="30"/>
  <c r="G50" i="30"/>
  <c r="H50" i="30"/>
  <c r="A51" i="30"/>
  <c r="B51" i="30"/>
  <c r="C51" i="30"/>
  <c r="D51" i="30"/>
  <c r="E51" i="30"/>
  <c r="F51" i="30"/>
  <c r="G51" i="30"/>
  <c r="H51" i="30"/>
  <c r="A52" i="30"/>
  <c r="B52" i="30"/>
  <c r="C52" i="30"/>
  <c r="D52" i="30"/>
  <c r="E52" i="30"/>
  <c r="F52" i="30"/>
  <c r="G52" i="30"/>
  <c r="H52" i="30"/>
  <c r="A14" i="30"/>
  <c r="B14" i="30"/>
  <c r="C14" i="30"/>
  <c r="D14" i="30"/>
  <c r="E14" i="30"/>
  <c r="F14" i="30"/>
  <c r="G14" i="30"/>
  <c r="H14" i="30"/>
  <c r="A15" i="30"/>
  <c r="B15" i="30"/>
  <c r="C15" i="30"/>
  <c r="D15" i="30"/>
  <c r="E15" i="30"/>
  <c r="F15" i="30"/>
  <c r="G15" i="30"/>
  <c r="H15" i="30"/>
  <c r="A16" i="30"/>
  <c r="B16" i="30"/>
  <c r="C16" i="30"/>
  <c r="D16" i="30"/>
  <c r="E16" i="30"/>
  <c r="F16" i="30"/>
  <c r="G16" i="30"/>
  <c r="H16" i="30"/>
  <c r="A17" i="30"/>
  <c r="B17" i="30"/>
  <c r="C17" i="30"/>
  <c r="D17" i="30"/>
  <c r="E17" i="30"/>
  <c r="F17" i="30"/>
  <c r="G17" i="30"/>
  <c r="H17" i="30"/>
  <c r="A18" i="30"/>
  <c r="B18" i="30"/>
  <c r="C18" i="30"/>
  <c r="D18" i="30"/>
  <c r="E18" i="30"/>
  <c r="F18" i="30"/>
  <c r="G18" i="30"/>
  <c r="H18" i="30"/>
  <c r="A19" i="30"/>
  <c r="B19" i="30"/>
  <c r="C19" i="30"/>
  <c r="D19" i="30"/>
  <c r="E19" i="30"/>
  <c r="F19" i="30"/>
  <c r="G19" i="30"/>
  <c r="H19" i="30"/>
  <c r="A6" i="30"/>
  <c r="B6" i="30"/>
  <c r="C6" i="30"/>
  <c r="D6" i="30"/>
  <c r="E6" i="30"/>
  <c r="F6" i="30"/>
  <c r="G6" i="30"/>
  <c r="A7" i="30"/>
  <c r="B7" i="30"/>
  <c r="C7" i="30"/>
  <c r="D7" i="30"/>
  <c r="E7" i="30"/>
  <c r="F7" i="30"/>
  <c r="G7" i="30"/>
  <c r="A8" i="30"/>
  <c r="B8" i="30"/>
  <c r="C8" i="30"/>
  <c r="D8" i="30"/>
  <c r="E8" i="30"/>
  <c r="F8" i="30"/>
  <c r="G8" i="30"/>
  <c r="A9" i="30"/>
  <c r="B9" i="30"/>
  <c r="C9" i="30"/>
  <c r="D9" i="30"/>
  <c r="E9" i="30"/>
  <c r="F9" i="30"/>
  <c r="G9" i="30"/>
  <c r="A109" i="29"/>
  <c r="B109" i="29"/>
  <c r="C109" i="29"/>
  <c r="D109" i="29"/>
  <c r="E109" i="29"/>
  <c r="F109" i="29"/>
  <c r="G109" i="29"/>
  <c r="H109" i="29"/>
  <c r="A110" i="29"/>
  <c r="B110" i="29"/>
  <c r="C110" i="29"/>
  <c r="D110" i="29"/>
  <c r="E110" i="29"/>
  <c r="F110" i="29"/>
  <c r="G110" i="29"/>
  <c r="H110" i="29"/>
  <c r="A111" i="29"/>
  <c r="B111" i="29"/>
  <c r="C111" i="29"/>
  <c r="D111" i="29"/>
  <c r="E111" i="29"/>
  <c r="F111" i="29"/>
  <c r="G111" i="29"/>
  <c r="H111" i="29"/>
  <c r="A112" i="29"/>
  <c r="B112" i="29"/>
  <c r="C112" i="29"/>
  <c r="D112" i="29"/>
  <c r="E112" i="29"/>
  <c r="F112" i="29"/>
  <c r="G112" i="29"/>
  <c r="H112" i="29"/>
  <c r="A113" i="29"/>
  <c r="B113" i="29"/>
  <c r="C113" i="29"/>
  <c r="D113" i="29"/>
  <c r="E113" i="29"/>
  <c r="F113" i="29"/>
  <c r="G113" i="29"/>
  <c r="H113" i="29"/>
  <c r="A114" i="29"/>
  <c r="B114" i="29"/>
  <c r="C114" i="29"/>
  <c r="D114" i="29"/>
  <c r="E114" i="29"/>
  <c r="F114" i="29"/>
  <c r="G114" i="29"/>
  <c r="H114" i="29"/>
  <c r="A64" i="29"/>
  <c r="B64" i="29"/>
  <c r="C64" i="29"/>
  <c r="D64" i="29"/>
  <c r="E64" i="29"/>
  <c r="F64" i="29"/>
  <c r="G64" i="29"/>
  <c r="H64" i="29"/>
  <c r="A65" i="29"/>
  <c r="B65" i="29"/>
  <c r="C65" i="29"/>
  <c r="D65" i="29"/>
  <c r="E65" i="29"/>
  <c r="F65" i="29"/>
  <c r="G65" i="29"/>
  <c r="H65" i="29"/>
  <c r="A66" i="29"/>
  <c r="B66" i="29"/>
  <c r="C66" i="29"/>
  <c r="D66" i="29"/>
  <c r="E66" i="29"/>
  <c r="F66" i="29"/>
  <c r="G66" i="29"/>
  <c r="H66" i="29"/>
  <c r="A67" i="29"/>
  <c r="B67" i="29"/>
  <c r="C67" i="29"/>
  <c r="D67" i="29"/>
  <c r="E67" i="29"/>
  <c r="F67" i="29"/>
  <c r="G67" i="29"/>
  <c r="H67" i="29"/>
  <c r="A68" i="29"/>
  <c r="B68" i="29"/>
  <c r="C68" i="29"/>
  <c r="D68" i="29"/>
  <c r="E68" i="29"/>
  <c r="F68" i="29"/>
  <c r="G68" i="29"/>
  <c r="H68" i="29"/>
  <c r="A69" i="29"/>
  <c r="B69" i="29"/>
  <c r="C69" i="29"/>
  <c r="D69" i="29"/>
  <c r="E69" i="29"/>
  <c r="F69" i="29"/>
  <c r="G69" i="29"/>
  <c r="H69" i="29"/>
  <c r="A70" i="29"/>
  <c r="B70" i="29"/>
  <c r="C70" i="29"/>
  <c r="D70" i="29"/>
  <c r="E70" i="29"/>
  <c r="F70" i="29"/>
  <c r="G70" i="29"/>
  <c r="H70" i="29"/>
  <c r="A71" i="29"/>
  <c r="B71" i="29"/>
  <c r="C71" i="29"/>
  <c r="D71" i="29"/>
  <c r="E71" i="29"/>
  <c r="F71" i="29"/>
  <c r="G71" i="29"/>
  <c r="H71" i="29"/>
  <c r="A72" i="29"/>
  <c r="B72" i="29"/>
  <c r="C72" i="29"/>
  <c r="D72" i="29"/>
  <c r="E72" i="29"/>
  <c r="F72" i="29"/>
  <c r="G72" i="29"/>
  <c r="H72" i="29"/>
  <c r="A73" i="29"/>
  <c r="B73" i="29"/>
  <c r="C73" i="29"/>
  <c r="D73" i="29"/>
  <c r="E73" i="29"/>
  <c r="F73" i="29"/>
  <c r="G73" i="29"/>
  <c r="H73" i="29"/>
  <c r="A74" i="29"/>
  <c r="B74" i="29"/>
  <c r="C74" i="29"/>
  <c r="D74" i="29"/>
  <c r="E74" i="29"/>
  <c r="F74" i="29"/>
  <c r="G74" i="29"/>
  <c r="H74" i="29"/>
  <c r="A19" i="29"/>
  <c r="B19" i="29"/>
  <c r="C19" i="29"/>
  <c r="D19" i="29"/>
  <c r="E19" i="29"/>
  <c r="F19" i="29"/>
  <c r="G19" i="29"/>
  <c r="H19" i="29"/>
  <c r="A20" i="29"/>
  <c r="B20" i="29"/>
  <c r="C20" i="29"/>
  <c r="D20" i="29"/>
  <c r="E20" i="29"/>
  <c r="F20" i="29"/>
  <c r="G20" i="29"/>
  <c r="H20" i="29"/>
  <c r="A21" i="29"/>
  <c r="B21" i="29"/>
  <c r="C21" i="29"/>
  <c r="D21" i="29"/>
  <c r="E21" i="29"/>
  <c r="F21" i="29"/>
  <c r="G21" i="29"/>
  <c r="H21" i="29"/>
  <c r="A22" i="29"/>
  <c r="B22" i="29"/>
  <c r="C22" i="29"/>
  <c r="D22" i="29"/>
  <c r="E22" i="29"/>
  <c r="F22" i="29"/>
  <c r="G22" i="29"/>
  <c r="H22" i="29"/>
  <c r="A23" i="29"/>
  <c r="B23" i="29"/>
  <c r="C23" i="29"/>
  <c r="D23" i="29"/>
  <c r="E23" i="29"/>
  <c r="F23" i="29"/>
  <c r="G23" i="29"/>
  <c r="H23" i="29"/>
  <c r="A24" i="29"/>
  <c r="B24" i="29"/>
  <c r="C24" i="29"/>
  <c r="D24" i="29"/>
  <c r="E24" i="29"/>
  <c r="F24" i="29"/>
  <c r="G24" i="29"/>
  <c r="H24" i="29"/>
  <c r="A25" i="29"/>
  <c r="B25" i="29"/>
  <c r="C25" i="29"/>
  <c r="D25" i="29"/>
  <c r="E25" i="29"/>
  <c r="F25" i="29"/>
  <c r="G25" i="29"/>
  <c r="H25" i="29"/>
  <c r="A26" i="29"/>
  <c r="B26" i="29"/>
  <c r="C26" i="29"/>
  <c r="D26" i="29"/>
  <c r="E26" i="29"/>
  <c r="F26" i="29"/>
  <c r="G26" i="29"/>
  <c r="H26" i="29"/>
  <c r="A27" i="29"/>
  <c r="B27" i="29"/>
  <c r="C27" i="29"/>
  <c r="D27" i="29"/>
  <c r="E27" i="29"/>
  <c r="F27" i="29"/>
  <c r="G27" i="29"/>
  <c r="H27" i="29"/>
  <c r="A75" i="31"/>
  <c r="B75" i="31"/>
  <c r="C75" i="31"/>
  <c r="D75" i="31"/>
  <c r="E75" i="31"/>
  <c r="F75" i="31"/>
  <c r="G75" i="31"/>
  <c r="H75" i="31"/>
  <c r="A76" i="31"/>
  <c r="B76" i="31"/>
  <c r="C76" i="31"/>
  <c r="D76" i="31"/>
  <c r="E76" i="31"/>
  <c r="F76" i="31"/>
  <c r="G76" i="31"/>
  <c r="H76" i="31"/>
  <c r="A49" i="31"/>
  <c r="B49" i="31"/>
  <c r="C49" i="31"/>
  <c r="D49" i="31"/>
  <c r="E49" i="31"/>
  <c r="F49" i="31"/>
  <c r="G49" i="31"/>
  <c r="H49" i="31"/>
  <c r="A50" i="31"/>
  <c r="B50" i="31"/>
  <c r="C50" i="31"/>
  <c r="D50" i="31"/>
  <c r="E50" i="31"/>
  <c r="F50" i="31"/>
  <c r="G50" i="31"/>
  <c r="H50" i="31"/>
  <c r="A25" i="31"/>
  <c r="B25" i="31"/>
  <c r="C25" i="31"/>
  <c r="D25" i="31"/>
  <c r="E25" i="31"/>
  <c r="F25" i="31"/>
  <c r="G25" i="31"/>
  <c r="H25" i="31"/>
  <c r="A26" i="31"/>
  <c r="B26" i="31"/>
  <c r="C26" i="31"/>
  <c r="D26" i="31"/>
  <c r="E26" i="31"/>
  <c r="F26" i="31"/>
  <c r="G26" i="31"/>
  <c r="H26" i="31"/>
  <c r="A27" i="31"/>
  <c r="B27" i="31"/>
  <c r="C27" i="31"/>
  <c r="D27" i="31"/>
  <c r="E27" i="31"/>
  <c r="F27" i="31"/>
  <c r="G27" i="31"/>
  <c r="H27" i="31"/>
  <c r="A28" i="31"/>
  <c r="B28" i="31"/>
  <c r="C28" i="31"/>
  <c r="D28" i="31"/>
  <c r="E28" i="31"/>
  <c r="F28" i="31"/>
  <c r="G28" i="31"/>
  <c r="H28" i="31"/>
  <c r="A29" i="31"/>
  <c r="B29" i="31"/>
  <c r="C29" i="31"/>
  <c r="D29" i="31"/>
  <c r="E29" i="31"/>
  <c r="F29" i="31"/>
  <c r="G29" i="31"/>
  <c r="H29" i="31"/>
  <c r="A30" i="31"/>
  <c r="B30" i="31"/>
  <c r="C30" i="31"/>
  <c r="D30" i="31"/>
  <c r="E30" i="31"/>
  <c r="F30" i="31"/>
  <c r="G30" i="31"/>
  <c r="H30" i="31"/>
  <c r="A16" i="16"/>
  <c r="B16" i="16"/>
  <c r="C16" i="16"/>
  <c r="D16" i="16"/>
  <c r="E16" i="16"/>
  <c r="F16" i="16"/>
  <c r="G16" i="16"/>
  <c r="H16" i="16"/>
  <c r="A17" i="16"/>
  <c r="B17" i="16"/>
  <c r="C17" i="16"/>
  <c r="D17" i="16"/>
  <c r="E17" i="16"/>
  <c r="F17" i="16"/>
  <c r="G17" i="16"/>
  <c r="H17" i="16"/>
  <c r="A18" i="16"/>
  <c r="B18" i="16"/>
  <c r="C18" i="16"/>
  <c r="D18" i="16"/>
  <c r="E18" i="16"/>
  <c r="F18" i="16"/>
  <c r="G18" i="16"/>
  <c r="H18" i="16"/>
  <c r="A19" i="16"/>
  <c r="B19" i="16"/>
  <c r="C19" i="16"/>
  <c r="D19" i="16"/>
  <c r="E19" i="16"/>
  <c r="F19" i="16"/>
  <c r="G19" i="16"/>
  <c r="H19" i="16"/>
  <c r="A20" i="16"/>
  <c r="B20" i="16"/>
  <c r="C20" i="16"/>
  <c r="D20" i="16"/>
  <c r="E20" i="16"/>
  <c r="F20" i="16"/>
  <c r="G20" i="16"/>
  <c r="H20" i="16"/>
  <c r="A21" i="16"/>
  <c r="B21" i="16"/>
  <c r="C21" i="16"/>
  <c r="D21" i="16"/>
  <c r="E21" i="16"/>
  <c r="F21" i="16"/>
  <c r="G21" i="16"/>
  <c r="H21" i="16"/>
  <c r="A22" i="16"/>
  <c r="B22" i="16"/>
  <c r="C22" i="16"/>
  <c r="D22" i="16"/>
  <c r="E22" i="16"/>
  <c r="F22" i="16"/>
  <c r="G22" i="16"/>
  <c r="H22" i="16"/>
  <c r="A20" i="31"/>
  <c r="B20" i="31"/>
  <c r="C20" i="31"/>
  <c r="D20" i="31"/>
  <c r="E20" i="31"/>
  <c r="F20" i="31"/>
  <c r="G20" i="31"/>
  <c r="H20" i="31"/>
  <c r="A18" i="31"/>
  <c r="B18" i="31"/>
  <c r="C18" i="31"/>
  <c r="D18" i="31"/>
  <c r="E18" i="31"/>
  <c r="F18" i="31"/>
  <c r="G18" i="31"/>
  <c r="H18" i="31"/>
  <c r="A19" i="31"/>
  <c r="B19" i="31"/>
  <c r="C19" i="31"/>
  <c r="D19" i="31"/>
  <c r="E19" i="31"/>
  <c r="F19" i="31"/>
  <c r="G19" i="31"/>
  <c r="H19" i="31"/>
  <c r="A6" i="31"/>
  <c r="B6" i="31"/>
  <c r="C6" i="31"/>
  <c r="D6" i="31"/>
  <c r="E6" i="31"/>
  <c r="F6" i="31"/>
  <c r="G6" i="31"/>
  <c r="H6" i="31"/>
  <c r="A7" i="31"/>
  <c r="B7" i="31"/>
  <c r="C7" i="31"/>
  <c r="D7" i="31"/>
  <c r="E7" i="31"/>
  <c r="F7" i="31"/>
  <c r="G7" i="31"/>
  <c r="H7" i="31"/>
  <c r="A8" i="31"/>
  <c r="B8" i="31"/>
  <c r="C8" i="31"/>
  <c r="D8" i="31"/>
  <c r="E8" i="31"/>
  <c r="F8" i="31"/>
  <c r="G8" i="31"/>
  <c r="H8" i="31"/>
  <c r="A9" i="31"/>
  <c r="B9" i="31"/>
  <c r="C9" i="31"/>
  <c r="D9" i="31"/>
  <c r="E9" i="31"/>
  <c r="F9" i="31"/>
  <c r="G9" i="31"/>
  <c r="H9" i="31"/>
  <c r="A10" i="31"/>
  <c r="B10" i="31"/>
  <c r="C10" i="31"/>
  <c r="D10" i="31"/>
  <c r="E10" i="31"/>
  <c r="F10" i="31"/>
  <c r="G10" i="31"/>
  <c r="H10" i="31"/>
  <c r="A11" i="31"/>
  <c r="B11" i="31"/>
  <c r="C11" i="31"/>
  <c r="D11" i="31"/>
  <c r="E11" i="31"/>
  <c r="F11" i="31"/>
  <c r="G11" i="31"/>
  <c r="H11" i="31"/>
  <c r="A12" i="31"/>
  <c r="B12" i="31"/>
  <c r="C12" i="31"/>
  <c r="D12" i="31"/>
  <c r="E12" i="31"/>
  <c r="F12" i="31"/>
  <c r="G12" i="31"/>
  <c r="H12" i="31"/>
  <c r="A13" i="31"/>
  <c r="B13" i="31"/>
  <c r="C13" i="31"/>
  <c r="D13" i="31"/>
  <c r="E13" i="31"/>
  <c r="F13" i="31"/>
  <c r="G13" i="31"/>
  <c r="H13" i="31"/>
  <c r="A14" i="31"/>
  <c r="B14" i="31"/>
  <c r="C14" i="31"/>
  <c r="D14" i="31"/>
  <c r="E14" i="31"/>
  <c r="F14" i="31"/>
  <c r="G14" i="31"/>
  <c r="H14" i="31"/>
  <c r="A15" i="31"/>
  <c r="B15" i="31"/>
  <c r="C15" i="31"/>
  <c r="D15" i="31"/>
  <c r="E15" i="31"/>
  <c r="F15" i="31"/>
  <c r="G15" i="31"/>
  <c r="H15" i="31"/>
  <c r="A16" i="31"/>
  <c r="B16" i="31"/>
  <c r="C16" i="31"/>
  <c r="D16" i="31"/>
  <c r="E16" i="31"/>
  <c r="F16" i="31"/>
  <c r="G16" i="31"/>
  <c r="H16" i="31"/>
  <c r="A17" i="31"/>
  <c r="B17" i="31"/>
  <c r="C17" i="31"/>
  <c r="D17" i="31"/>
  <c r="E17" i="31"/>
  <c r="F17" i="31"/>
  <c r="G17" i="31"/>
  <c r="H17" i="31"/>
  <c r="F10" i="16"/>
  <c r="A17" i="19"/>
  <c r="B17" i="19"/>
  <c r="C17" i="19"/>
  <c r="D17" i="19"/>
  <c r="E17" i="19"/>
  <c r="F17" i="19"/>
  <c r="G17" i="19"/>
  <c r="H17" i="19"/>
  <c r="A18" i="19"/>
  <c r="B18" i="19"/>
  <c r="C18" i="19"/>
  <c r="D18" i="19"/>
  <c r="E18" i="19"/>
  <c r="F18" i="19"/>
  <c r="G18" i="19"/>
  <c r="H18" i="19"/>
  <c r="A16" i="15"/>
  <c r="B16" i="15"/>
  <c r="C16" i="15"/>
  <c r="D16" i="15"/>
  <c r="E16" i="15"/>
  <c r="F16" i="15"/>
  <c r="G16" i="15"/>
  <c r="H16" i="15"/>
  <c r="A17" i="15"/>
  <c r="B17" i="15"/>
  <c r="C17" i="15"/>
  <c r="D17" i="15"/>
  <c r="E17" i="15"/>
  <c r="F17" i="15"/>
  <c r="G17" i="15"/>
  <c r="H17" i="15"/>
  <c r="A18" i="15"/>
  <c r="B18" i="15"/>
  <c r="C18" i="15"/>
  <c r="D18" i="15"/>
  <c r="E18" i="15"/>
  <c r="F18" i="15"/>
  <c r="G18" i="15"/>
  <c r="H18" i="15"/>
  <c r="A19" i="15"/>
  <c r="B19" i="15"/>
  <c r="C19" i="15"/>
  <c r="D19" i="15"/>
  <c r="E19" i="15"/>
  <c r="F19" i="15"/>
  <c r="G19" i="15"/>
  <c r="H19" i="15"/>
  <c r="A20" i="15"/>
  <c r="B20" i="15"/>
  <c r="C20" i="15"/>
  <c r="D20" i="15"/>
  <c r="E20" i="15"/>
  <c r="F20" i="15"/>
  <c r="G20" i="15"/>
  <c r="H20" i="15"/>
  <c r="A21" i="15"/>
  <c r="B21" i="15"/>
  <c r="C21" i="15"/>
  <c r="D21" i="15"/>
  <c r="E21" i="15"/>
  <c r="F21" i="15"/>
  <c r="G21" i="15"/>
  <c r="H21" i="15"/>
  <c r="A22" i="15"/>
  <c r="B22" i="15"/>
  <c r="C22" i="15"/>
  <c r="D22" i="15"/>
  <c r="E22" i="15"/>
  <c r="F22" i="15"/>
  <c r="G22" i="15"/>
  <c r="H22" i="15"/>
  <c r="A23" i="15"/>
  <c r="B23" i="15"/>
  <c r="C23" i="15"/>
  <c r="D23" i="15"/>
  <c r="E23" i="15"/>
  <c r="F23" i="15"/>
  <c r="G23" i="15"/>
  <c r="H23" i="15"/>
  <c r="A24" i="15"/>
  <c r="B24" i="15"/>
  <c r="C24" i="15"/>
  <c r="D24" i="15"/>
  <c r="E24" i="15"/>
  <c r="F24" i="15"/>
  <c r="G24" i="15"/>
  <c r="H24" i="15"/>
  <c r="A25" i="15"/>
  <c r="B25" i="15"/>
  <c r="C25" i="15"/>
  <c r="D25" i="15"/>
  <c r="E25" i="15"/>
  <c r="F25" i="15"/>
  <c r="G25" i="15"/>
  <c r="H25" i="15"/>
  <c r="A26" i="15"/>
  <c r="B26" i="15"/>
  <c r="C26" i="15"/>
  <c r="D26" i="15"/>
  <c r="E26" i="15"/>
  <c r="F26" i="15"/>
  <c r="G26" i="15"/>
  <c r="H26" i="15"/>
  <c r="A27" i="15"/>
  <c r="B27" i="15"/>
  <c r="C27" i="15"/>
  <c r="D27" i="15"/>
  <c r="E27" i="15"/>
  <c r="F27" i="15"/>
  <c r="G27" i="15"/>
  <c r="H27" i="15"/>
  <c r="A28" i="15"/>
  <c r="B28" i="15"/>
  <c r="C28" i="15"/>
  <c r="D28" i="15"/>
  <c r="E28" i="15"/>
  <c r="F28" i="15"/>
  <c r="G28" i="15"/>
  <c r="H28" i="15"/>
  <c r="A29" i="15"/>
  <c r="B29" i="15"/>
  <c r="C29" i="15"/>
  <c r="D29" i="15"/>
  <c r="E29" i="15"/>
  <c r="F29" i="15"/>
  <c r="G29" i="15"/>
  <c r="H29" i="15"/>
  <c r="A30" i="15"/>
  <c r="B30" i="15"/>
  <c r="C30" i="15"/>
  <c r="D30" i="15"/>
  <c r="E30" i="15"/>
  <c r="F30" i="15"/>
  <c r="G30" i="15"/>
  <c r="H30" i="15"/>
  <c r="A31" i="15"/>
  <c r="B31" i="15"/>
  <c r="C31" i="15"/>
  <c r="D31" i="15"/>
  <c r="E31" i="15"/>
  <c r="F31" i="15"/>
  <c r="G31" i="15"/>
  <c r="H31" i="15"/>
  <c r="A8" i="15"/>
  <c r="B8" i="15"/>
  <c r="C8" i="15"/>
  <c r="D8" i="15"/>
  <c r="E8" i="15"/>
  <c r="F8" i="15"/>
  <c r="G8" i="15"/>
  <c r="H8" i="15"/>
  <c r="A9" i="15"/>
  <c r="B9" i="15"/>
  <c r="C9" i="15"/>
  <c r="D9" i="15"/>
  <c r="E9" i="15"/>
  <c r="F9" i="15"/>
  <c r="G9" i="15"/>
  <c r="H9" i="15"/>
  <c r="A10" i="15"/>
  <c r="B10" i="15"/>
  <c r="C10" i="15"/>
  <c r="D10" i="15"/>
  <c r="E10" i="15"/>
  <c r="F10" i="15"/>
  <c r="G10" i="15"/>
  <c r="H10" i="15"/>
  <c r="A11" i="15"/>
  <c r="B11" i="15"/>
  <c r="C11" i="15"/>
  <c r="D11" i="15"/>
  <c r="E11" i="15"/>
  <c r="F11" i="15"/>
  <c r="G11" i="15"/>
  <c r="H11" i="15"/>
  <c r="A35" i="24"/>
  <c r="B35" i="24"/>
  <c r="C35" i="24"/>
  <c r="D35" i="24"/>
  <c r="E35" i="24"/>
  <c r="F35" i="24"/>
  <c r="G35" i="24"/>
  <c r="H35" i="24"/>
  <c r="A24" i="24"/>
  <c r="B24" i="24"/>
  <c r="C24" i="24"/>
  <c r="D24" i="24"/>
  <c r="E24" i="24"/>
  <c r="F24" i="24"/>
  <c r="G24" i="24"/>
  <c r="H24" i="24"/>
  <c r="A25" i="24"/>
  <c r="B25" i="24"/>
  <c r="C25" i="24"/>
  <c r="D25" i="24"/>
  <c r="E25" i="24"/>
  <c r="F25" i="24"/>
  <c r="G25" i="24"/>
  <c r="H25" i="24"/>
  <c r="A26" i="24"/>
  <c r="B26" i="24"/>
  <c r="C26" i="24"/>
  <c r="D26" i="24"/>
  <c r="E26" i="24"/>
  <c r="F26" i="24"/>
  <c r="G26" i="24"/>
  <c r="H26" i="24"/>
  <c r="A27" i="24"/>
  <c r="B27" i="24"/>
  <c r="C27" i="24"/>
  <c r="D27" i="24"/>
  <c r="E27" i="24"/>
  <c r="F27" i="24"/>
  <c r="G27" i="24"/>
  <c r="H27" i="24"/>
  <c r="A28" i="24"/>
  <c r="B28" i="24"/>
  <c r="C28" i="24"/>
  <c r="D28" i="24"/>
  <c r="E28" i="24"/>
  <c r="F28" i="24"/>
  <c r="G28" i="24"/>
  <c r="H28" i="24"/>
  <c r="A29" i="24"/>
  <c r="B29" i="24"/>
  <c r="C29" i="24"/>
  <c r="D29" i="24"/>
  <c r="E29" i="24"/>
  <c r="F29" i="24"/>
  <c r="G29" i="24"/>
  <c r="H29" i="24"/>
  <c r="A30" i="24"/>
  <c r="B30" i="24"/>
  <c r="C30" i="24"/>
  <c r="D30" i="24"/>
  <c r="E30" i="24"/>
  <c r="F30" i="24"/>
  <c r="G30" i="24"/>
  <c r="H30" i="24"/>
  <c r="A15" i="24"/>
  <c r="B15" i="24"/>
  <c r="C15" i="24"/>
  <c r="D15" i="24"/>
  <c r="E15" i="24"/>
  <c r="F15" i="24"/>
  <c r="G15" i="24"/>
  <c r="H15" i="24"/>
  <c r="A16" i="24"/>
  <c r="B16" i="24"/>
  <c r="C16" i="24"/>
  <c r="D16" i="24"/>
  <c r="E16" i="24"/>
  <c r="F16" i="24"/>
  <c r="G16" i="24"/>
  <c r="H16" i="24"/>
  <c r="A17" i="24"/>
  <c r="B17" i="24"/>
  <c r="C17" i="24"/>
  <c r="D17" i="24"/>
  <c r="E17" i="24"/>
  <c r="F17" i="24"/>
  <c r="G17" i="24"/>
  <c r="H17" i="24"/>
  <c r="A18" i="24"/>
  <c r="B18" i="24"/>
  <c r="C18" i="24"/>
  <c r="D18" i="24"/>
  <c r="E18" i="24"/>
  <c r="F18" i="24"/>
  <c r="G18" i="24"/>
  <c r="H18" i="24"/>
  <c r="A19" i="24"/>
  <c r="B19" i="24"/>
  <c r="C19" i="24"/>
  <c r="D19" i="24"/>
  <c r="E19" i="24"/>
  <c r="F19" i="24"/>
  <c r="G19" i="24"/>
  <c r="H19" i="24"/>
  <c r="A8" i="24"/>
  <c r="B8" i="24"/>
  <c r="C8" i="24"/>
  <c r="D8" i="24"/>
  <c r="E8" i="24"/>
  <c r="F8" i="24"/>
  <c r="G8" i="24"/>
  <c r="H8" i="24"/>
  <c r="A9" i="24"/>
  <c r="B9" i="24"/>
  <c r="C9" i="24"/>
  <c r="D9" i="24"/>
  <c r="E9" i="24"/>
  <c r="F9" i="24"/>
  <c r="G9" i="24"/>
  <c r="H9" i="24"/>
  <c r="A10" i="24"/>
  <c r="B10" i="24"/>
  <c r="C10" i="24"/>
  <c r="D10" i="24"/>
  <c r="E10" i="24"/>
  <c r="F10" i="24"/>
  <c r="G10" i="24"/>
  <c r="H10" i="24"/>
  <c r="A8" i="14"/>
  <c r="B8" i="14"/>
  <c r="C8" i="14"/>
  <c r="D8" i="14"/>
  <c r="E8" i="14"/>
  <c r="F8" i="14"/>
  <c r="G8" i="14"/>
  <c r="H8" i="14"/>
  <c r="A9" i="14"/>
  <c r="B9" i="14"/>
  <c r="C9" i="14"/>
  <c r="D9" i="14"/>
  <c r="E9" i="14"/>
  <c r="F9" i="14"/>
  <c r="G9" i="14"/>
  <c r="H9" i="14"/>
  <c r="A10" i="14"/>
  <c r="B10" i="14"/>
  <c r="C10" i="14"/>
  <c r="D10" i="14"/>
  <c r="E10" i="14"/>
  <c r="F10" i="14"/>
  <c r="G10" i="14"/>
  <c r="H10" i="14"/>
  <c r="A37" i="13"/>
  <c r="B37" i="13"/>
  <c r="C37" i="13"/>
  <c r="D37" i="13"/>
  <c r="E37" i="13"/>
  <c r="F37" i="13"/>
  <c r="G37" i="13"/>
  <c r="H37" i="13"/>
  <c r="A27" i="13"/>
  <c r="B27" i="13"/>
  <c r="C27" i="13"/>
  <c r="D27" i="13"/>
  <c r="E27" i="13"/>
  <c r="F27" i="13"/>
  <c r="G27" i="13"/>
  <c r="H27" i="13"/>
  <c r="A28" i="13"/>
  <c r="B28" i="13"/>
  <c r="C28" i="13"/>
  <c r="D28" i="13"/>
  <c r="E28" i="13"/>
  <c r="F28" i="13"/>
  <c r="G28" i="13"/>
  <c r="H28" i="13"/>
  <c r="A29" i="13"/>
  <c r="B29" i="13"/>
  <c r="C29" i="13"/>
  <c r="D29" i="13"/>
  <c r="E29" i="13"/>
  <c r="F29" i="13"/>
  <c r="G29" i="13"/>
  <c r="H29" i="13"/>
  <c r="A30" i="13"/>
  <c r="B30" i="13"/>
  <c r="C30" i="13"/>
  <c r="D30" i="13"/>
  <c r="E30" i="13"/>
  <c r="F30" i="13"/>
  <c r="G30" i="13"/>
  <c r="H30" i="13"/>
  <c r="A31" i="13"/>
  <c r="B31" i="13"/>
  <c r="C31" i="13"/>
  <c r="D31" i="13"/>
  <c r="E31" i="13"/>
  <c r="F31" i="13"/>
  <c r="G31" i="13"/>
  <c r="H31" i="13"/>
  <c r="A32" i="13"/>
  <c r="B32" i="13"/>
  <c r="C32" i="13"/>
  <c r="D32" i="13"/>
  <c r="E32" i="13"/>
  <c r="F32" i="13"/>
  <c r="G32" i="13"/>
  <c r="H32" i="13"/>
  <c r="A16" i="13"/>
  <c r="B16" i="13"/>
  <c r="C16" i="13"/>
  <c r="D16" i="13"/>
  <c r="E16" i="13"/>
  <c r="F16" i="13"/>
  <c r="G16" i="13"/>
  <c r="H16" i="13"/>
  <c r="A17" i="13"/>
  <c r="B17" i="13"/>
  <c r="C17" i="13"/>
  <c r="D17" i="13"/>
  <c r="E17" i="13"/>
  <c r="F17" i="13"/>
  <c r="G17" i="13"/>
  <c r="H17" i="13"/>
  <c r="A18" i="13"/>
  <c r="B18" i="13"/>
  <c r="C18" i="13"/>
  <c r="D18" i="13"/>
  <c r="E18" i="13"/>
  <c r="F18" i="13"/>
  <c r="G18" i="13"/>
  <c r="H18" i="13"/>
  <c r="A19" i="13"/>
  <c r="B19" i="13"/>
  <c r="C19" i="13"/>
  <c r="D19" i="13"/>
  <c r="E19" i="13"/>
  <c r="F19" i="13"/>
  <c r="G19" i="13"/>
  <c r="H19" i="13"/>
  <c r="A20" i="13"/>
  <c r="B20" i="13"/>
  <c r="C20" i="13"/>
  <c r="D20" i="13"/>
  <c r="E20" i="13"/>
  <c r="F20" i="13"/>
  <c r="G20" i="13"/>
  <c r="H20" i="13"/>
  <c r="A21" i="13"/>
  <c r="B21" i="13"/>
  <c r="C21" i="13"/>
  <c r="D21" i="13"/>
  <c r="E21" i="13"/>
  <c r="F21" i="13"/>
  <c r="G21" i="13"/>
  <c r="H21" i="13"/>
  <c r="A22" i="13"/>
  <c r="B22" i="13"/>
  <c r="C22" i="13"/>
  <c r="D22" i="13"/>
  <c r="E22" i="13"/>
  <c r="F22" i="13"/>
  <c r="G22" i="13"/>
  <c r="H22" i="13"/>
  <c r="A8" i="13"/>
  <c r="B8" i="13"/>
  <c r="C8" i="13"/>
  <c r="D8" i="13"/>
  <c r="E8" i="13"/>
  <c r="F8" i="13"/>
  <c r="G8" i="13"/>
  <c r="H8" i="13"/>
  <c r="A9" i="13"/>
  <c r="B9" i="13"/>
  <c r="C9" i="13"/>
  <c r="D9" i="13"/>
  <c r="E9" i="13"/>
  <c r="F9" i="13"/>
  <c r="G9" i="13"/>
  <c r="H9" i="13"/>
  <c r="A10" i="13"/>
  <c r="B10" i="13"/>
  <c r="C10" i="13"/>
  <c r="D10" i="13"/>
  <c r="E10" i="13"/>
  <c r="F10" i="13"/>
  <c r="G10" i="13"/>
  <c r="H10" i="13"/>
  <c r="A11" i="13"/>
  <c r="B11" i="13"/>
  <c r="C11" i="13"/>
  <c r="D11" i="13"/>
  <c r="E11" i="13"/>
  <c r="F11" i="13"/>
  <c r="G11" i="13"/>
  <c r="H11" i="13"/>
  <c r="A39" i="12"/>
  <c r="B39" i="12"/>
  <c r="C39" i="12"/>
  <c r="D39" i="12"/>
  <c r="E39" i="12"/>
  <c r="F39" i="12"/>
  <c r="G39" i="12"/>
  <c r="H39" i="12"/>
  <c r="A40" i="12"/>
  <c r="B40" i="12"/>
  <c r="C40" i="12"/>
  <c r="D40" i="12"/>
  <c r="E40" i="12"/>
  <c r="F40" i="12"/>
  <c r="G40" i="12"/>
  <c r="H40" i="12"/>
  <c r="A41" i="12"/>
  <c r="B41" i="12"/>
  <c r="C41" i="12"/>
  <c r="D41" i="12"/>
  <c r="E41" i="12"/>
  <c r="F41" i="12"/>
  <c r="G41" i="12"/>
  <c r="H41" i="12"/>
  <c r="A42" i="12"/>
  <c r="B42" i="12"/>
  <c r="C42" i="12"/>
  <c r="D42" i="12"/>
  <c r="E42" i="12"/>
  <c r="F42" i="12"/>
  <c r="G42" i="12"/>
  <c r="H42" i="12"/>
  <c r="A43" i="12"/>
  <c r="B43" i="12"/>
  <c r="C43" i="12"/>
  <c r="D43" i="12"/>
  <c r="E43" i="12"/>
  <c r="F43" i="12"/>
  <c r="G43" i="12"/>
  <c r="H43" i="12"/>
  <c r="A44" i="12"/>
  <c r="B44" i="12"/>
  <c r="C44" i="12"/>
  <c r="D44" i="12"/>
  <c r="E44" i="12"/>
  <c r="F44" i="12"/>
  <c r="G44" i="12"/>
  <c r="H44" i="12"/>
  <c r="A45" i="12"/>
  <c r="B45" i="12"/>
  <c r="C45" i="12"/>
  <c r="D45" i="12"/>
  <c r="E45" i="12"/>
  <c r="F45" i="12"/>
  <c r="G45" i="12"/>
  <c r="H45" i="12"/>
  <c r="A46" i="12"/>
  <c r="B46" i="12"/>
  <c r="C46" i="12"/>
  <c r="D46" i="12"/>
  <c r="E46" i="12"/>
  <c r="F46" i="12"/>
  <c r="G46" i="12"/>
  <c r="H46" i="12"/>
  <c r="A47" i="12"/>
  <c r="B47" i="12"/>
  <c r="C47" i="12"/>
  <c r="D47" i="12"/>
  <c r="E47" i="12"/>
  <c r="F47" i="12"/>
  <c r="G47" i="12"/>
  <c r="H47" i="12"/>
  <c r="A48" i="12"/>
  <c r="B48" i="12"/>
  <c r="C48" i="12"/>
  <c r="D48" i="12"/>
  <c r="E48" i="12"/>
  <c r="F48" i="12"/>
  <c r="G48" i="12"/>
  <c r="H48" i="12"/>
  <c r="A25" i="12"/>
  <c r="B25" i="12"/>
  <c r="C25" i="12"/>
  <c r="D25" i="12"/>
  <c r="E25" i="12"/>
  <c r="F25" i="12"/>
  <c r="G25" i="12"/>
  <c r="H25" i="12"/>
  <c r="A26" i="12"/>
  <c r="B26" i="12"/>
  <c r="C26" i="12"/>
  <c r="D26" i="12"/>
  <c r="E26" i="12"/>
  <c r="F26" i="12"/>
  <c r="G26" i="12"/>
  <c r="H26" i="12"/>
  <c r="A27" i="12"/>
  <c r="B27" i="12"/>
  <c r="C27" i="12"/>
  <c r="D27" i="12"/>
  <c r="E27" i="12"/>
  <c r="F27" i="12"/>
  <c r="G27" i="12"/>
  <c r="H27" i="12"/>
  <c r="A28" i="12"/>
  <c r="B28" i="12"/>
  <c r="C28" i="12"/>
  <c r="D28" i="12"/>
  <c r="E28" i="12"/>
  <c r="F28" i="12"/>
  <c r="G28" i="12"/>
  <c r="H28" i="12"/>
  <c r="A29" i="12"/>
  <c r="B29" i="12"/>
  <c r="C29" i="12"/>
  <c r="D29" i="12"/>
  <c r="E29" i="12"/>
  <c r="F29" i="12"/>
  <c r="G29" i="12"/>
  <c r="H29" i="12"/>
  <c r="A30" i="12"/>
  <c r="B30" i="12"/>
  <c r="C30" i="12"/>
  <c r="D30" i="12"/>
  <c r="E30" i="12"/>
  <c r="F30" i="12"/>
  <c r="G30" i="12"/>
  <c r="H30" i="12"/>
  <c r="A31" i="12"/>
  <c r="B31" i="12"/>
  <c r="C31" i="12"/>
  <c r="D31" i="12"/>
  <c r="E31" i="12"/>
  <c r="F31" i="12"/>
  <c r="G31" i="12"/>
  <c r="H31" i="12"/>
  <c r="A32" i="12"/>
  <c r="B32" i="12"/>
  <c r="C32" i="12"/>
  <c r="D32" i="12"/>
  <c r="E32" i="12"/>
  <c r="F32" i="12"/>
  <c r="G32" i="12"/>
  <c r="H32" i="12"/>
  <c r="A33" i="12"/>
  <c r="B33" i="12"/>
  <c r="C33" i="12"/>
  <c r="D33" i="12"/>
  <c r="E33" i="12"/>
  <c r="F33" i="12"/>
  <c r="G33" i="12"/>
  <c r="H33" i="12"/>
  <c r="A34" i="12"/>
  <c r="B34" i="12"/>
  <c r="C34" i="12"/>
  <c r="D34" i="12"/>
  <c r="E34" i="12"/>
  <c r="F34" i="12"/>
  <c r="G34" i="12"/>
  <c r="H34" i="12"/>
  <c r="A16" i="12"/>
  <c r="B16" i="12"/>
  <c r="C16" i="12"/>
  <c r="D16" i="12"/>
  <c r="E16" i="12"/>
  <c r="F16" i="12"/>
  <c r="G16" i="12"/>
  <c r="H16" i="12"/>
  <c r="A17" i="12"/>
  <c r="B17" i="12"/>
  <c r="C17" i="12"/>
  <c r="D17" i="12"/>
  <c r="E17" i="12"/>
  <c r="F17" i="12"/>
  <c r="G17" i="12"/>
  <c r="H17" i="12"/>
  <c r="A18" i="12"/>
  <c r="B18" i="12"/>
  <c r="C18" i="12"/>
  <c r="D18" i="12"/>
  <c r="E18" i="12"/>
  <c r="F18" i="12"/>
  <c r="G18" i="12"/>
  <c r="H18" i="12"/>
  <c r="A19" i="12"/>
  <c r="B19" i="12"/>
  <c r="C19" i="12"/>
  <c r="D19" i="12"/>
  <c r="E19" i="12"/>
  <c r="F19" i="12"/>
  <c r="G19" i="12"/>
  <c r="H19" i="12"/>
  <c r="A20" i="12"/>
  <c r="B20" i="12"/>
  <c r="C20" i="12"/>
  <c r="D20" i="12"/>
  <c r="E20" i="12"/>
  <c r="F20" i="12"/>
  <c r="G20" i="12"/>
  <c r="H20" i="12"/>
  <c r="A8" i="12"/>
  <c r="B8" i="12"/>
  <c r="C8" i="12"/>
  <c r="D8" i="12"/>
  <c r="E8" i="12"/>
  <c r="F8" i="12"/>
  <c r="G8" i="12"/>
  <c r="H8" i="12"/>
  <c r="A9" i="12"/>
  <c r="B9" i="12"/>
  <c r="C9" i="12"/>
  <c r="D9" i="12"/>
  <c r="E9" i="12"/>
  <c r="F9" i="12"/>
  <c r="G9" i="12"/>
  <c r="H9" i="12"/>
  <c r="A10" i="12"/>
  <c r="B10" i="12"/>
  <c r="C10" i="12"/>
  <c r="D10" i="12"/>
  <c r="E10" i="12"/>
  <c r="F10" i="12"/>
  <c r="G10" i="12"/>
  <c r="H10" i="12"/>
  <c r="A11" i="12"/>
  <c r="B11" i="12"/>
  <c r="C11" i="12"/>
  <c r="D11" i="12"/>
  <c r="E11" i="12"/>
  <c r="F11" i="12"/>
  <c r="G11" i="12"/>
  <c r="H11" i="12"/>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33" i="11"/>
  <c r="B33" i="11"/>
  <c r="C33" i="11"/>
  <c r="D33" i="11"/>
  <c r="E33" i="11"/>
  <c r="F33" i="11"/>
  <c r="G33" i="11"/>
  <c r="H33"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18" i="11"/>
  <c r="B18" i="11"/>
  <c r="C18" i="11"/>
  <c r="D18" i="11"/>
  <c r="E18" i="11"/>
  <c r="F18" i="11"/>
  <c r="G18" i="11"/>
  <c r="H18" i="11"/>
  <c r="A19" i="11"/>
  <c r="B19" i="11"/>
  <c r="C19" i="11"/>
  <c r="D19" i="11"/>
  <c r="E19" i="11"/>
  <c r="F19" i="11"/>
  <c r="G19" i="11"/>
  <c r="H19" i="11"/>
  <c r="A20" i="11"/>
  <c r="B20" i="11"/>
  <c r="C20" i="11"/>
  <c r="D20" i="11"/>
  <c r="E20" i="11"/>
  <c r="F20" i="11"/>
  <c r="G20" i="11"/>
  <c r="H20" i="11"/>
  <c r="A21" i="11"/>
  <c r="B21" i="11"/>
  <c r="C21" i="11"/>
  <c r="D21" i="11"/>
  <c r="E21" i="11"/>
  <c r="F21" i="11"/>
  <c r="G21" i="11"/>
  <c r="H21" i="11"/>
  <c r="A22" i="11"/>
  <c r="B22" i="11"/>
  <c r="C22" i="11"/>
  <c r="D22" i="11"/>
  <c r="E22" i="11"/>
  <c r="F22" i="11"/>
  <c r="G22" i="11"/>
  <c r="H22" i="11"/>
  <c r="A23" i="11"/>
  <c r="B23" i="11"/>
  <c r="C23" i="11"/>
  <c r="D23" i="11"/>
  <c r="E23" i="11"/>
  <c r="F23" i="11"/>
  <c r="G23" i="11"/>
  <c r="H23" i="11"/>
  <c r="A24" i="11"/>
  <c r="B24" i="11"/>
  <c r="C24" i="11"/>
  <c r="D24" i="11"/>
  <c r="E24" i="11"/>
  <c r="F24" i="11"/>
  <c r="G24" i="11"/>
  <c r="H24" i="11"/>
  <c r="A25" i="11"/>
  <c r="B25" i="11"/>
  <c r="C25" i="11"/>
  <c r="D25" i="11"/>
  <c r="E25" i="11"/>
  <c r="F25" i="11"/>
  <c r="G25" i="11"/>
  <c r="H25" i="11"/>
  <c r="A26" i="11"/>
  <c r="B26" i="11"/>
  <c r="C26" i="11"/>
  <c r="D26" i="11"/>
  <c r="E26" i="11"/>
  <c r="F26" i="11"/>
  <c r="G26" i="11"/>
  <c r="H26" i="11"/>
  <c r="A27" i="11"/>
  <c r="B27" i="11"/>
  <c r="C27" i="11"/>
  <c r="D27" i="11"/>
  <c r="E27" i="11"/>
  <c r="F27" i="11"/>
  <c r="G27" i="11"/>
  <c r="H27" i="11"/>
  <c r="A28" i="11"/>
  <c r="B28" i="11"/>
  <c r="C28" i="11"/>
  <c r="D28" i="11"/>
  <c r="E28" i="11"/>
  <c r="F28" i="11"/>
  <c r="G28" i="11"/>
  <c r="H28" i="11"/>
  <c r="A8" i="11"/>
  <c r="B8" i="11"/>
  <c r="C8" i="11"/>
  <c r="D8" i="11"/>
  <c r="E8" i="11"/>
  <c r="F8" i="11"/>
  <c r="G8" i="11"/>
  <c r="H8" i="11"/>
  <c r="A9" i="11"/>
  <c r="B9" i="11"/>
  <c r="C9" i="11"/>
  <c r="D9" i="11"/>
  <c r="E9" i="11"/>
  <c r="F9" i="11"/>
  <c r="G9" i="11"/>
  <c r="H9" i="11"/>
  <c r="A10" i="11"/>
  <c r="B10" i="11"/>
  <c r="C10" i="11"/>
  <c r="D10" i="11"/>
  <c r="E10" i="11"/>
  <c r="F10" i="11"/>
  <c r="G10" i="11"/>
  <c r="H10" i="11"/>
  <c r="A11" i="11"/>
  <c r="B11" i="11"/>
  <c r="C11" i="11"/>
  <c r="D11" i="11"/>
  <c r="E11" i="11"/>
  <c r="F11" i="11"/>
  <c r="G11" i="11"/>
  <c r="H11" i="11"/>
  <c r="A12" i="11"/>
  <c r="B12" i="11"/>
  <c r="C12" i="11"/>
  <c r="D12" i="11"/>
  <c r="E12" i="11"/>
  <c r="F12" i="11"/>
  <c r="G12" i="11"/>
  <c r="H12" i="11"/>
  <c r="A13" i="11"/>
  <c r="B13" i="11"/>
  <c r="C13" i="11"/>
  <c r="D13" i="11"/>
  <c r="E13" i="11"/>
  <c r="F13" i="11"/>
  <c r="G13" i="11"/>
  <c r="H13" i="11"/>
  <c r="A31" i="17"/>
  <c r="B31" i="17"/>
  <c r="C31" i="17"/>
  <c r="D31" i="17"/>
  <c r="E31" i="17"/>
  <c r="F31" i="17"/>
  <c r="G31" i="17"/>
  <c r="H31" i="17"/>
  <c r="A32" i="17"/>
  <c r="B32" i="17"/>
  <c r="C32" i="17"/>
  <c r="D32" i="17"/>
  <c r="E32" i="17"/>
  <c r="F32" i="17"/>
  <c r="G32" i="17"/>
  <c r="H32" i="17"/>
  <c r="A21" i="17"/>
  <c r="B21" i="17"/>
  <c r="C21" i="17"/>
  <c r="D21" i="17"/>
  <c r="E21" i="17"/>
  <c r="F21" i="17"/>
  <c r="G21" i="17"/>
  <c r="H21" i="17"/>
  <c r="A22" i="17"/>
  <c r="B22" i="17"/>
  <c r="C22" i="17"/>
  <c r="D22" i="17"/>
  <c r="E22" i="17"/>
  <c r="F22" i="17"/>
  <c r="G22" i="17"/>
  <c r="H22" i="17"/>
  <c r="A23" i="17"/>
  <c r="B23" i="17"/>
  <c r="C23" i="17"/>
  <c r="D23" i="17"/>
  <c r="E23" i="17"/>
  <c r="F23" i="17"/>
  <c r="G23" i="17"/>
  <c r="H23" i="17"/>
  <c r="A24" i="17"/>
  <c r="B24" i="17"/>
  <c r="C24" i="17"/>
  <c r="D24" i="17"/>
  <c r="E24" i="17"/>
  <c r="F24" i="17"/>
  <c r="G24" i="17"/>
  <c r="H24" i="17"/>
  <c r="A25" i="17"/>
  <c r="B25" i="17"/>
  <c r="C25" i="17"/>
  <c r="D25" i="17"/>
  <c r="E25" i="17"/>
  <c r="F25" i="17"/>
  <c r="G25" i="17"/>
  <c r="H25" i="17"/>
  <c r="A26" i="17"/>
  <c r="B26" i="17"/>
  <c r="C26" i="17"/>
  <c r="D26" i="17"/>
  <c r="E26" i="17"/>
  <c r="F26" i="17"/>
  <c r="G26" i="17"/>
  <c r="H26" i="17"/>
  <c r="A8" i="17"/>
  <c r="B8" i="17"/>
  <c r="C8" i="17"/>
  <c r="D8" i="17"/>
  <c r="E8" i="17"/>
  <c r="F8" i="17"/>
  <c r="G8" i="17"/>
  <c r="H8" i="17"/>
  <c r="A9" i="17"/>
  <c r="B9" i="17"/>
  <c r="C9" i="17"/>
  <c r="D9" i="17"/>
  <c r="E9" i="17"/>
  <c r="F9" i="17"/>
  <c r="G9" i="17"/>
  <c r="H9" i="17"/>
  <c r="A10" i="17"/>
  <c r="B10" i="17"/>
  <c r="C10" i="17"/>
  <c r="D10" i="17"/>
  <c r="E10" i="17"/>
  <c r="F10" i="17"/>
  <c r="G10" i="17"/>
  <c r="H10" i="17"/>
  <c r="A21" i="23"/>
  <c r="B21" i="23"/>
  <c r="C21" i="23"/>
  <c r="D21" i="23"/>
  <c r="E21" i="23"/>
  <c r="F21" i="23"/>
  <c r="G21" i="23"/>
  <c r="H21" i="23"/>
  <c r="A22" i="23"/>
  <c r="B22" i="23"/>
  <c r="C22" i="23"/>
  <c r="D22" i="23"/>
  <c r="E22" i="23"/>
  <c r="F22" i="23"/>
  <c r="G22" i="23"/>
  <c r="H22" i="23"/>
  <c r="A23" i="23"/>
  <c r="B23" i="23"/>
  <c r="C23" i="23"/>
  <c r="D23" i="23"/>
  <c r="E23" i="23"/>
  <c r="F23" i="23"/>
  <c r="G23" i="23"/>
  <c r="H23" i="23"/>
  <c r="A14" i="23"/>
  <c r="B14" i="23"/>
  <c r="C14" i="23"/>
  <c r="D14" i="23"/>
  <c r="E14" i="23"/>
  <c r="F14" i="23"/>
  <c r="G14" i="23"/>
  <c r="H14" i="23"/>
  <c r="A15" i="23"/>
  <c r="B15" i="23"/>
  <c r="C15" i="23"/>
  <c r="D15" i="23"/>
  <c r="E15" i="23"/>
  <c r="F15" i="23"/>
  <c r="G15" i="23"/>
  <c r="H15" i="23"/>
  <c r="A16" i="23"/>
  <c r="B16" i="23"/>
  <c r="C16" i="23"/>
  <c r="D16" i="23"/>
  <c r="E16" i="23"/>
  <c r="F16" i="23"/>
  <c r="G16" i="23"/>
  <c r="H16" i="23"/>
  <c r="A8" i="23"/>
  <c r="B8" i="23"/>
  <c r="C8" i="23"/>
  <c r="D8" i="23"/>
  <c r="E8" i="23"/>
  <c r="F8" i="23"/>
  <c r="G8" i="23"/>
  <c r="H8" i="23"/>
  <c r="A9" i="23"/>
  <c r="B9" i="23"/>
  <c r="C9" i="23"/>
  <c r="D9" i="23"/>
  <c r="E9" i="23"/>
  <c r="F9" i="23"/>
  <c r="G9" i="23"/>
  <c r="H9" i="23"/>
  <c r="A35" i="9"/>
  <c r="B35" i="9"/>
  <c r="C35" i="9"/>
  <c r="D35" i="9"/>
  <c r="E35" i="9"/>
  <c r="F35" i="9"/>
  <c r="G35" i="9"/>
  <c r="H35" i="9"/>
  <c r="A25" i="9"/>
  <c r="B25" i="9"/>
  <c r="C25" i="9"/>
  <c r="D25" i="9"/>
  <c r="E25" i="9"/>
  <c r="F25" i="9"/>
  <c r="G25" i="9"/>
  <c r="H25" i="9"/>
  <c r="A26" i="9"/>
  <c r="B26" i="9"/>
  <c r="C26" i="9"/>
  <c r="D26" i="9"/>
  <c r="E26" i="9"/>
  <c r="F26" i="9"/>
  <c r="G26" i="9"/>
  <c r="H26"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8" i="9"/>
  <c r="B8" i="9"/>
  <c r="C8" i="9"/>
  <c r="D8" i="9"/>
  <c r="E8" i="9"/>
  <c r="F8" i="9"/>
  <c r="G8" i="9"/>
  <c r="H8" i="9"/>
  <c r="A9" i="9"/>
  <c r="B9" i="9"/>
  <c r="C9" i="9"/>
  <c r="D9" i="9"/>
  <c r="E9" i="9"/>
  <c r="F9" i="9"/>
  <c r="G9" i="9"/>
  <c r="H9" i="9"/>
  <c r="A10" i="9"/>
  <c r="B10" i="9"/>
  <c r="C10" i="9"/>
  <c r="D10" i="9"/>
  <c r="E10" i="9"/>
  <c r="F10" i="9"/>
  <c r="G10" i="9"/>
  <c r="H10" i="9"/>
  <c r="A23" i="8"/>
  <c r="B23" i="8"/>
  <c r="C23" i="8"/>
  <c r="D23" i="8"/>
  <c r="E23" i="8"/>
  <c r="F23" i="8"/>
  <c r="G23" i="8"/>
  <c r="H23" i="8"/>
  <c r="A24" i="8"/>
  <c r="B24" i="8"/>
  <c r="C24" i="8"/>
  <c r="D24" i="8"/>
  <c r="E24" i="8"/>
  <c r="F24" i="8"/>
  <c r="G24" i="8"/>
  <c r="H24" i="8"/>
  <c r="A25" i="8"/>
  <c r="B25" i="8"/>
  <c r="C25" i="8"/>
  <c r="D25" i="8"/>
  <c r="E25" i="8"/>
  <c r="F25" i="8"/>
  <c r="G25" i="8"/>
  <c r="H25" i="8"/>
  <c r="A26" i="8"/>
  <c r="B26" i="8"/>
  <c r="C26" i="8"/>
  <c r="D26" i="8"/>
  <c r="E26" i="8"/>
  <c r="F26" i="8"/>
  <c r="G26" i="8"/>
  <c r="H26"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B14" i="8"/>
  <c r="C14" i="8"/>
  <c r="D14" i="8"/>
  <c r="E14" i="8"/>
  <c r="F14" i="8"/>
  <c r="G14" i="8"/>
  <c r="H14" i="8"/>
  <c r="A8" i="8"/>
  <c r="B8" i="8"/>
  <c r="C8" i="8"/>
  <c r="D8" i="8"/>
  <c r="E8" i="8"/>
  <c r="F8" i="8"/>
  <c r="G8" i="8"/>
  <c r="H8" i="8"/>
  <c r="A9" i="8"/>
  <c r="B9" i="8"/>
  <c r="C9" i="8"/>
  <c r="D9" i="8"/>
  <c r="E9" i="8"/>
  <c r="F9" i="8"/>
  <c r="G9" i="8"/>
  <c r="H9" i="8"/>
  <c r="A10" i="8"/>
  <c r="B10" i="8"/>
  <c r="C10" i="8"/>
  <c r="D10" i="8"/>
  <c r="E10" i="8"/>
  <c r="F10" i="8"/>
  <c r="G10" i="8"/>
  <c r="H10" i="8"/>
  <c r="A18" i="10"/>
  <c r="B18" i="10"/>
  <c r="C18" i="10"/>
  <c r="D18" i="10"/>
  <c r="E18" i="10"/>
  <c r="F18" i="10"/>
  <c r="G18" i="10"/>
  <c r="H18" i="10"/>
  <c r="A19" i="10"/>
  <c r="B19" i="10"/>
  <c r="C19" i="10"/>
  <c r="D19" i="10"/>
  <c r="E19" i="10"/>
  <c r="F19" i="10"/>
  <c r="G19" i="10"/>
  <c r="H19" i="10"/>
  <c r="A20" i="10"/>
  <c r="B20" i="10"/>
  <c r="C20" i="10"/>
  <c r="D20" i="10"/>
  <c r="E20" i="10"/>
  <c r="F20" i="10"/>
  <c r="G20" i="10"/>
  <c r="H20" i="10"/>
  <c r="A21" i="10"/>
  <c r="B21" i="10"/>
  <c r="C21" i="10"/>
  <c r="D21" i="10"/>
  <c r="E21" i="10"/>
  <c r="F21" i="10"/>
  <c r="G21" i="10"/>
  <c r="H21" i="10"/>
  <c r="A22" i="10"/>
  <c r="B22" i="10"/>
  <c r="C22" i="10"/>
  <c r="D22" i="10"/>
  <c r="E22" i="10"/>
  <c r="F22" i="10"/>
  <c r="G22" i="10"/>
  <c r="H22" i="10"/>
  <c r="A23" i="10"/>
  <c r="B23" i="10"/>
  <c r="C23" i="10"/>
  <c r="D23" i="10"/>
  <c r="E23" i="10"/>
  <c r="F23" i="10"/>
  <c r="G23" i="10"/>
  <c r="H23" i="10"/>
  <c r="A24" i="10"/>
  <c r="B24" i="10"/>
  <c r="C24" i="10"/>
  <c r="D24" i="10"/>
  <c r="E24" i="10"/>
  <c r="F24" i="10"/>
  <c r="G24" i="10"/>
  <c r="H24" i="10"/>
  <c r="A25" i="10"/>
  <c r="B25" i="10"/>
  <c r="C25" i="10"/>
  <c r="D25" i="10"/>
  <c r="E25" i="10"/>
  <c r="F25" i="10"/>
  <c r="G25" i="10"/>
  <c r="H25" i="10"/>
  <c r="A26" i="10"/>
  <c r="B26" i="10"/>
  <c r="C26" i="10"/>
  <c r="D26" i="10"/>
  <c r="E26" i="10"/>
  <c r="F26" i="10"/>
  <c r="G26" i="10"/>
  <c r="H26" i="10"/>
  <c r="A8" i="10"/>
  <c r="B8" i="10"/>
  <c r="C8" i="10"/>
  <c r="D8" i="10"/>
  <c r="E8" i="10"/>
  <c r="F8" i="10"/>
  <c r="G8" i="10"/>
  <c r="H8" i="10"/>
  <c r="A9" i="10"/>
  <c r="B9" i="10"/>
  <c r="C9" i="10"/>
  <c r="D9" i="10"/>
  <c r="E9" i="10"/>
  <c r="F9" i="10"/>
  <c r="G9" i="10"/>
  <c r="H9" i="10"/>
  <c r="A10" i="10"/>
  <c r="B10" i="10"/>
  <c r="C10" i="10"/>
  <c r="D10" i="10"/>
  <c r="E10" i="10"/>
  <c r="F10" i="10"/>
  <c r="G10" i="10"/>
  <c r="H10" i="10"/>
  <c r="A11" i="10"/>
  <c r="B11" i="10"/>
  <c r="C11" i="10"/>
  <c r="D11" i="10"/>
  <c r="E11" i="10"/>
  <c r="F11" i="10"/>
  <c r="G11" i="10"/>
  <c r="H11" i="10"/>
  <c r="A12" i="10"/>
  <c r="B12" i="10"/>
  <c r="C12" i="10"/>
  <c r="D12" i="10"/>
  <c r="E12" i="10"/>
  <c r="F12" i="10"/>
  <c r="G12" i="10"/>
  <c r="H12" i="10"/>
  <c r="A13" i="10"/>
  <c r="B13" i="10"/>
  <c r="C13" i="10"/>
  <c r="D13" i="10"/>
  <c r="E13" i="10"/>
  <c r="F13" i="10"/>
  <c r="G13" i="10"/>
  <c r="H13" i="10"/>
  <c r="A27" i="16"/>
  <c r="B27" i="16"/>
  <c r="C27" i="16"/>
  <c r="D27" i="16"/>
  <c r="E27" i="16"/>
  <c r="F27" i="16"/>
  <c r="G27" i="16"/>
  <c r="H27" i="16"/>
  <c r="A28" i="16"/>
  <c r="B28" i="16"/>
  <c r="C28" i="16"/>
  <c r="D28" i="16"/>
  <c r="E28" i="16"/>
  <c r="F28" i="16"/>
  <c r="G28" i="16"/>
  <c r="H28" i="16"/>
  <c r="A29" i="16"/>
  <c r="B29" i="16"/>
  <c r="C29" i="16"/>
  <c r="D29" i="16"/>
  <c r="E29" i="16"/>
  <c r="F29" i="16"/>
  <c r="G29" i="16"/>
  <c r="H29" i="16"/>
  <c r="A30" i="16"/>
  <c r="B30" i="16"/>
  <c r="C30" i="16"/>
  <c r="D30" i="16"/>
  <c r="E30" i="16"/>
  <c r="F30" i="16"/>
  <c r="G30" i="16"/>
  <c r="H30" i="16"/>
  <c r="A31" i="16"/>
  <c r="B31" i="16"/>
  <c r="C31" i="16"/>
  <c r="D31" i="16"/>
  <c r="E31" i="16"/>
  <c r="F31" i="16"/>
  <c r="G31" i="16"/>
  <c r="H31" i="16"/>
  <c r="A32" i="16"/>
  <c r="B32" i="16"/>
  <c r="C32" i="16"/>
  <c r="D32" i="16"/>
  <c r="E32" i="16"/>
  <c r="F32" i="16"/>
  <c r="G32" i="16"/>
  <c r="H32" i="16"/>
  <c r="A33" i="16"/>
  <c r="B33" i="16"/>
  <c r="C33" i="16"/>
  <c r="D33" i="16"/>
  <c r="E33" i="16"/>
  <c r="F33" i="16"/>
  <c r="G33" i="16"/>
  <c r="H33" i="16"/>
  <c r="A34" i="16"/>
  <c r="B34" i="16"/>
  <c r="C34" i="16"/>
  <c r="D34" i="16"/>
  <c r="E34" i="16"/>
  <c r="F34" i="16"/>
  <c r="G34" i="16"/>
  <c r="H34" i="16"/>
  <c r="A35" i="16"/>
  <c r="B35" i="16"/>
  <c r="C35" i="16"/>
  <c r="D35" i="16"/>
  <c r="E35" i="16"/>
  <c r="F35" i="16"/>
  <c r="G35" i="16"/>
  <c r="H35" i="16"/>
  <c r="A8" i="16"/>
  <c r="B8" i="16"/>
  <c r="C8" i="16"/>
  <c r="D8" i="16"/>
  <c r="E8" i="16"/>
  <c r="F8" i="16"/>
  <c r="G8" i="16"/>
  <c r="H8" i="16"/>
  <c r="A9" i="16"/>
  <c r="B9" i="16"/>
  <c r="C9" i="16"/>
  <c r="D9" i="16"/>
  <c r="E9" i="16"/>
  <c r="F9" i="16"/>
  <c r="G9" i="16"/>
  <c r="H9" i="16"/>
  <c r="A10" i="16"/>
  <c r="B10" i="16"/>
  <c r="C10" i="16"/>
  <c r="D10" i="16"/>
  <c r="E10" i="16"/>
  <c r="G10" i="16"/>
  <c r="H10" i="16"/>
  <c r="A11" i="16"/>
  <c r="B11" i="16"/>
  <c r="C11" i="16"/>
  <c r="D11" i="16"/>
  <c r="E11" i="16"/>
  <c r="F11" i="16"/>
  <c r="G11" i="16"/>
  <c r="H11" i="16"/>
  <c r="A12" i="16"/>
  <c r="B12" i="16"/>
  <c r="C12" i="16"/>
  <c r="D12" i="16"/>
  <c r="E12" i="16"/>
  <c r="F12" i="16"/>
  <c r="G12" i="16"/>
  <c r="H12" i="16"/>
  <c r="A13" i="16"/>
  <c r="B13" i="16"/>
  <c r="C13" i="16"/>
  <c r="D13" i="16"/>
  <c r="E13" i="16"/>
  <c r="F13" i="16"/>
  <c r="G13" i="16"/>
  <c r="H13" i="16"/>
  <c r="A14" i="16"/>
  <c r="B14" i="16"/>
  <c r="C14" i="16"/>
  <c r="D14" i="16"/>
  <c r="E14" i="16"/>
  <c r="F14" i="16"/>
  <c r="G14" i="16"/>
  <c r="H14" i="16"/>
  <c r="A15" i="16"/>
  <c r="B15" i="16"/>
  <c r="C15" i="16"/>
  <c r="D15" i="16"/>
  <c r="E15" i="16"/>
  <c r="F15" i="16"/>
  <c r="G15" i="16"/>
  <c r="H15" i="16"/>
  <c r="A6" i="33"/>
  <c r="B6" i="33"/>
  <c r="C6" i="33"/>
  <c r="D6" i="33"/>
  <c r="F6" i="33"/>
  <c r="G6" i="33"/>
  <c r="A7" i="33"/>
  <c r="B7" i="33"/>
  <c r="C7" i="33"/>
  <c r="D7" i="33"/>
  <c r="F7" i="33"/>
  <c r="G7" i="33"/>
  <c r="A8" i="33"/>
  <c r="B8" i="33"/>
  <c r="C8" i="33"/>
  <c r="D8" i="33"/>
  <c r="F8" i="33"/>
  <c r="G8" i="33"/>
  <c r="A9" i="33"/>
  <c r="B9" i="33"/>
  <c r="C9" i="33"/>
  <c r="D9" i="33"/>
  <c r="F9" i="33"/>
  <c r="G9" i="33"/>
  <c r="A10" i="33"/>
  <c r="B10" i="33"/>
  <c r="C10" i="33"/>
  <c r="D10" i="33"/>
  <c r="F10" i="33"/>
  <c r="G10" i="33"/>
  <c r="A11" i="33"/>
  <c r="B11" i="33"/>
  <c r="C11" i="33"/>
  <c r="D11" i="33"/>
  <c r="F11" i="33"/>
  <c r="G11" i="33"/>
  <c r="A12" i="33"/>
  <c r="B12" i="33"/>
  <c r="C12" i="33"/>
  <c r="D12" i="33"/>
  <c r="F12" i="33"/>
  <c r="G12" i="33"/>
  <c r="A13" i="33"/>
  <c r="B13" i="33"/>
  <c r="C13" i="33"/>
  <c r="D13" i="33"/>
  <c r="F13" i="33"/>
  <c r="G13" i="33"/>
  <c r="A14" i="33"/>
  <c r="B14" i="33"/>
  <c r="C14" i="33"/>
  <c r="D14" i="33"/>
  <c r="F14" i="33"/>
  <c r="G14" i="33"/>
  <c r="A15" i="33"/>
  <c r="B15" i="33"/>
  <c r="C15" i="33"/>
  <c r="D15" i="33"/>
  <c r="F15" i="33"/>
  <c r="G15" i="33"/>
  <c r="A16" i="33"/>
  <c r="B16" i="33"/>
  <c r="C16" i="33"/>
  <c r="D16" i="33"/>
  <c r="F16" i="33"/>
  <c r="G16" i="33"/>
  <c r="A98" i="30"/>
  <c r="B98" i="30"/>
  <c r="C98" i="30"/>
  <c r="A95" i="30"/>
  <c r="B95" i="30"/>
  <c r="C95" i="30"/>
  <c r="A96" i="30"/>
  <c r="B96" i="30"/>
  <c r="C96" i="30"/>
  <c r="A97" i="30"/>
  <c r="B97" i="30"/>
  <c r="C97" i="30"/>
  <c r="A94" i="30"/>
  <c r="B94" i="30"/>
  <c r="C94" i="30"/>
  <c r="A65" i="30"/>
  <c r="B65" i="30"/>
  <c r="C65" i="30"/>
  <c r="A60" i="30"/>
  <c r="B60" i="30"/>
  <c r="C60" i="30"/>
  <c r="A21" i="28"/>
  <c r="B21" i="28"/>
  <c r="C21" i="28"/>
  <c r="A22" i="28"/>
  <c r="B22" i="28"/>
  <c r="C22" i="28"/>
  <c r="B20" i="28"/>
  <c r="C20" i="28"/>
  <c r="A20" i="28"/>
  <c r="A31" i="30"/>
  <c r="B31" i="30"/>
  <c r="C31" i="30"/>
  <c r="A32" i="30"/>
  <c r="B32" i="30"/>
  <c r="C32" i="30"/>
  <c r="A33" i="30"/>
  <c r="B33" i="30"/>
  <c r="C33" i="30"/>
  <c r="A34" i="30"/>
  <c r="B34" i="30"/>
  <c r="C34" i="30"/>
  <c r="A35" i="30"/>
  <c r="B35" i="30"/>
  <c r="C35" i="30"/>
  <c r="A36" i="30"/>
  <c r="B36" i="30"/>
  <c r="C36" i="30"/>
  <c r="A37" i="30"/>
  <c r="B37" i="30"/>
  <c r="C37" i="30"/>
  <c r="A56" i="31"/>
  <c r="B56" i="31"/>
  <c r="C56" i="31"/>
  <c r="D56" i="31"/>
  <c r="E56" i="31"/>
  <c r="F56" i="31"/>
  <c r="G56" i="31"/>
  <c r="H56" i="31"/>
  <c r="A55" i="31"/>
  <c r="B55" i="31"/>
  <c r="C55" i="31"/>
  <c r="D55" i="31"/>
  <c r="E55" i="31"/>
  <c r="F55" i="31"/>
  <c r="G55" i="31"/>
  <c r="H55" i="31"/>
  <c r="F19" i="17"/>
  <c r="G19" i="17"/>
  <c r="H19" i="17"/>
  <c r="B19" i="17"/>
  <c r="C19" i="17"/>
  <c r="D19" i="17"/>
  <c r="E19" i="17"/>
  <c r="A19" i="17"/>
  <c r="A20" i="17"/>
  <c r="A15" i="17"/>
  <c r="B15" i="17"/>
  <c r="C15" i="17"/>
  <c r="D15" i="17"/>
  <c r="E15" i="17"/>
  <c r="F15" i="17"/>
  <c r="G15" i="17"/>
  <c r="H15" i="17"/>
  <c r="A16" i="17"/>
  <c r="B16" i="17"/>
  <c r="C16" i="17"/>
  <c r="D16" i="17"/>
  <c r="E16" i="17"/>
  <c r="F16" i="17"/>
  <c r="G16" i="17"/>
  <c r="H16" i="17"/>
  <c r="A14" i="17"/>
  <c r="D30" i="17"/>
  <c r="E30" i="17"/>
  <c r="F30" i="17"/>
  <c r="G30" i="17"/>
  <c r="H30" i="17"/>
  <c r="C30" i="17"/>
  <c r="B30" i="17"/>
  <c r="A30" i="17"/>
  <c r="A31" i="8"/>
  <c r="B31" i="8"/>
  <c r="C31" i="8"/>
  <c r="D31" i="8"/>
  <c r="E31" i="8"/>
  <c r="F31" i="8"/>
  <c r="G31" i="8"/>
  <c r="H31" i="8"/>
  <c r="B30" i="8"/>
  <c r="C30" i="8"/>
  <c r="D30" i="8"/>
  <c r="E30" i="8"/>
  <c r="F30" i="8"/>
  <c r="G30" i="8"/>
  <c r="H30" i="8"/>
  <c r="A30" i="8"/>
  <c r="B2" i="17"/>
  <c r="C2" i="17"/>
  <c r="D2" i="17"/>
  <c r="E2" i="17"/>
  <c r="A2" i="17"/>
  <c r="F2" i="17"/>
  <c r="G2" i="17"/>
  <c r="H2" i="17"/>
  <c r="A83" i="31"/>
  <c r="B83" i="31"/>
  <c r="C83" i="31"/>
  <c r="D83" i="31"/>
  <c r="E83" i="31"/>
  <c r="F83" i="31"/>
  <c r="G83" i="31"/>
  <c r="H83" i="31"/>
  <c r="A84" i="31"/>
  <c r="B84" i="31"/>
  <c r="C84" i="31"/>
  <c r="D84" i="31"/>
  <c r="E84" i="31"/>
  <c r="F84" i="31"/>
  <c r="G84" i="31"/>
  <c r="H84" i="31"/>
  <c r="A93" i="29"/>
  <c r="B93" i="29"/>
  <c r="C93" i="29"/>
  <c r="A94" i="29"/>
  <c r="B94" i="29"/>
  <c r="C94" i="29"/>
  <c r="A44" i="29"/>
  <c r="B44" i="29"/>
  <c r="C44" i="29"/>
  <c r="A2" i="33"/>
  <c r="B2" i="33"/>
  <c r="A3" i="33"/>
  <c r="B3" i="33"/>
  <c r="A4" i="33"/>
  <c r="B4" i="33"/>
  <c r="A5" i="33"/>
  <c r="B5" i="33"/>
  <c r="B1" i="33"/>
  <c r="A1" i="33"/>
  <c r="A2" i="28"/>
  <c r="B2" i="28"/>
  <c r="A3" i="28"/>
  <c r="B3" i="28"/>
  <c r="A4" i="28"/>
  <c r="B4" i="28"/>
  <c r="A5" i="28"/>
  <c r="B5" i="28"/>
  <c r="A6" i="28"/>
  <c r="B6" i="28"/>
  <c r="A7" i="28"/>
  <c r="B7" i="28"/>
  <c r="A8" i="28"/>
  <c r="B8" i="28"/>
  <c r="A9" i="28"/>
  <c r="B9" i="28"/>
  <c r="A10" i="28"/>
  <c r="B10" i="28"/>
  <c r="A11" i="28"/>
  <c r="B11" i="28"/>
  <c r="A12" i="28"/>
  <c r="B12" i="28"/>
  <c r="A13" i="28"/>
  <c r="B13" i="28"/>
  <c r="A14" i="28"/>
  <c r="B14" i="28"/>
  <c r="A15" i="28"/>
  <c r="A23" i="28"/>
  <c r="B23" i="28"/>
  <c r="A24" i="28"/>
  <c r="B24" i="28"/>
  <c r="A25" i="28"/>
  <c r="B25" i="28"/>
  <c r="A26" i="28"/>
  <c r="B26" i="28"/>
  <c r="A27" i="28"/>
  <c r="B27" i="28"/>
  <c r="A28" i="28"/>
  <c r="B28" i="28"/>
  <c r="A29" i="28"/>
  <c r="B29" i="28"/>
  <c r="A30" i="28"/>
  <c r="B30" i="28"/>
  <c r="A31" i="28"/>
  <c r="B31" i="28"/>
  <c r="A32" i="28"/>
  <c r="B32" i="28"/>
  <c r="A33" i="28"/>
  <c r="B33" i="28"/>
  <c r="A34" i="28"/>
  <c r="B34" i="28"/>
  <c r="A35" i="28"/>
  <c r="B35" i="28"/>
  <c r="A36" i="28"/>
  <c r="B36" i="28"/>
  <c r="A47" i="28"/>
  <c r="B47" i="28"/>
  <c r="A48" i="28"/>
  <c r="B48" i="28"/>
  <c r="A49" i="28"/>
  <c r="B49" i="28"/>
  <c r="A50" i="28"/>
  <c r="B50" i="28"/>
  <c r="A51" i="28"/>
  <c r="B51" i="28"/>
  <c r="A52" i="28"/>
  <c r="B52" i="28"/>
  <c r="A53" i="28"/>
  <c r="B53" i="28"/>
  <c r="A54" i="28"/>
  <c r="B54" i="28"/>
  <c r="A55" i="28"/>
  <c r="B55" i="28"/>
  <c r="A60" i="28"/>
  <c r="B60" i="28"/>
  <c r="A61" i="28"/>
  <c r="B61" i="28"/>
  <c r="A62" i="28"/>
  <c r="B62" i="28"/>
  <c r="A63" i="28"/>
  <c r="B63" i="28"/>
  <c r="A64" i="28"/>
  <c r="B64" i="28"/>
  <c r="A65" i="28"/>
  <c r="B65" i="28"/>
  <c r="A66" i="28"/>
  <c r="B66" i="28"/>
  <c r="A67" i="28"/>
  <c r="B67" i="28"/>
  <c r="A85" i="28"/>
  <c r="B85" i="28"/>
  <c r="A86" i="28"/>
  <c r="B86" i="28"/>
  <c r="A87" i="28"/>
  <c r="B87" i="28"/>
  <c r="A88" i="28"/>
  <c r="B88" i="28"/>
  <c r="A17" i="28"/>
  <c r="B17" i="28"/>
  <c r="A18" i="28"/>
  <c r="B18" i="28"/>
  <c r="A19" i="28"/>
  <c r="B19" i="28"/>
  <c r="B1" i="28"/>
  <c r="A1" i="28"/>
  <c r="A2" i="30"/>
  <c r="B2" i="30"/>
  <c r="A3" i="30"/>
  <c r="B3" i="30"/>
  <c r="A4" i="30"/>
  <c r="B4" i="30"/>
  <c r="A5" i="30"/>
  <c r="B5" i="30"/>
  <c r="A10" i="30"/>
  <c r="B10" i="30"/>
  <c r="A11" i="30"/>
  <c r="B11" i="30"/>
  <c r="A12" i="30"/>
  <c r="B12" i="30"/>
  <c r="A13" i="30"/>
  <c r="B13" i="30"/>
  <c r="A20" i="30"/>
  <c r="B20" i="30"/>
  <c r="A21" i="30"/>
  <c r="B21" i="30"/>
  <c r="A22" i="30"/>
  <c r="B22" i="30"/>
  <c r="A23" i="30"/>
  <c r="B23" i="30"/>
  <c r="A24" i="30"/>
  <c r="B24" i="30"/>
  <c r="A25" i="30"/>
  <c r="B25" i="30"/>
  <c r="A26" i="30"/>
  <c r="B26" i="30"/>
  <c r="A38" i="30"/>
  <c r="B38" i="30"/>
  <c r="A39" i="30"/>
  <c r="B39" i="30"/>
  <c r="A40" i="30"/>
  <c r="B40" i="30"/>
  <c r="A41" i="30"/>
  <c r="B41" i="30"/>
  <c r="A42" i="30"/>
  <c r="B42" i="30"/>
  <c r="A53" i="30"/>
  <c r="B53" i="30"/>
  <c r="A54" i="30"/>
  <c r="B54" i="30"/>
  <c r="A55" i="30"/>
  <c r="B55" i="30"/>
  <c r="A56" i="30"/>
  <c r="B56" i="30"/>
  <c r="A57" i="30"/>
  <c r="B57" i="30"/>
  <c r="A58" i="30"/>
  <c r="B58" i="30"/>
  <c r="A59" i="30"/>
  <c r="B59" i="30"/>
  <c r="A61" i="30"/>
  <c r="B61" i="30"/>
  <c r="A62" i="30"/>
  <c r="B62" i="30"/>
  <c r="A63" i="30"/>
  <c r="B63" i="30"/>
  <c r="A64" i="30"/>
  <c r="B64" i="30"/>
  <c r="A66" i="30"/>
  <c r="B66" i="30"/>
  <c r="A67" i="30"/>
  <c r="B67" i="30"/>
  <c r="A68" i="30"/>
  <c r="B68" i="30"/>
  <c r="A69" i="30"/>
  <c r="B69" i="30"/>
  <c r="A70" i="30"/>
  <c r="B70" i="30"/>
  <c r="A71" i="30"/>
  <c r="B71" i="30"/>
  <c r="A72" i="30"/>
  <c r="B72" i="30"/>
  <c r="A73" i="30"/>
  <c r="B73" i="30"/>
  <c r="A74" i="30"/>
  <c r="B74" i="30"/>
  <c r="A75" i="30"/>
  <c r="B75" i="30"/>
  <c r="A76" i="30"/>
  <c r="B76" i="30"/>
  <c r="A77" i="30"/>
  <c r="B77" i="30"/>
  <c r="A78" i="30"/>
  <c r="B78" i="30"/>
  <c r="A79" i="30"/>
  <c r="B79" i="30"/>
  <c r="A80" i="30"/>
  <c r="B80" i="30"/>
  <c r="A88" i="30"/>
  <c r="B88" i="30"/>
  <c r="A89" i="30"/>
  <c r="B89" i="30"/>
  <c r="A90" i="30"/>
  <c r="B90" i="30"/>
  <c r="A91" i="30"/>
  <c r="B91" i="30"/>
  <c r="A92" i="30"/>
  <c r="B92" i="30"/>
  <c r="A93" i="30"/>
  <c r="B93" i="30"/>
  <c r="A99" i="30"/>
  <c r="B99" i="30"/>
  <c r="A100" i="30"/>
  <c r="B100" i="30"/>
  <c r="A101" i="30"/>
  <c r="B101" i="30"/>
  <c r="A102" i="30"/>
  <c r="B102" i="30"/>
  <c r="A108" i="30"/>
  <c r="B108" i="30"/>
  <c r="A109" i="30"/>
  <c r="B109" i="30"/>
  <c r="A110" i="30"/>
  <c r="B110" i="30"/>
  <c r="A111" i="30"/>
  <c r="B111" i="30"/>
  <c r="A27" i="30"/>
  <c r="B27" i="30"/>
  <c r="A28" i="30"/>
  <c r="B28" i="30"/>
  <c r="A29" i="30"/>
  <c r="B29" i="30"/>
  <c r="A30" i="30"/>
  <c r="B30" i="30"/>
  <c r="B1" i="30"/>
  <c r="A1" i="30"/>
  <c r="B1" i="29"/>
  <c r="A1" i="29"/>
  <c r="A3" i="29"/>
  <c r="B3" i="29"/>
  <c r="A4" i="29"/>
  <c r="B4" i="29"/>
  <c r="A5" i="29"/>
  <c r="B5" i="29"/>
  <c r="A6" i="29"/>
  <c r="B6" i="29"/>
  <c r="A7" i="29"/>
  <c r="B7" i="29"/>
  <c r="A8" i="29"/>
  <c r="B8" i="29"/>
  <c r="A9" i="29"/>
  <c r="B9" i="29"/>
  <c r="A10" i="29"/>
  <c r="B10" i="29"/>
  <c r="A11" i="29"/>
  <c r="B11" i="29"/>
  <c r="A12" i="29"/>
  <c r="B12" i="29"/>
  <c r="A13" i="29"/>
  <c r="B13" i="29"/>
  <c r="A14" i="29"/>
  <c r="B14" i="29"/>
  <c r="A15" i="29"/>
  <c r="B15" i="29"/>
  <c r="A16" i="29"/>
  <c r="B16" i="29"/>
  <c r="A17" i="29"/>
  <c r="B17" i="29"/>
  <c r="A18" i="29"/>
  <c r="B18" i="29"/>
  <c r="A28" i="29"/>
  <c r="B28" i="29"/>
  <c r="A29" i="29"/>
  <c r="B29" i="29"/>
  <c r="A30" i="29"/>
  <c r="B30" i="29"/>
  <c r="A31" i="29"/>
  <c r="B31" i="29"/>
  <c r="A32" i="29"/>
  <c r="B32" i="29"/>
  <c r="A33" i="29"/>
  <c r="B33" i="29"/>
  <c r="A34" i="29"/>
  <c r="B34" i="29"/>
  <c r="A35" i="29"/>
  <c r="B35" i="29"/>
  <c r="A36" i="29"/>
  <c r="B36" i="29"/>
  <c r="A37" i="29"/>
  <c r="B37" i="29"/>
  <c r="A38" i="29"/>
  <c r="B38" i="29"/>
  <c r="A39" i="29"/>
  <c r="B39" i="29"/>
  <c r="A40" i="29"/>
  <c r="B40" i="29"/>
  <c r="A41" i="29"/>
  <c r="B41" i="29"/>
  <c r="A42" i="29"/>
  <c r="B42" i="29"/>
  <c r="A43" i="29"/>
  <c r="B43" i="29"/>
  <c r="A45" i="29"/>
  <c r="B45" i="29"/>
  <c r="A46" i="29"/>
  <c r="B46" i="29"/>
  <c r="A47" i="29"/>
  <c r="B47" i="29"/>
  <c r="A48" i="29"/>
  <c r="B48" i="29"/>
  <c r="A49" i="29"/>
  <c r="B49" i="29"/>
  <c r="A50" i="29"/>
  <c r="B50" i="29"/>
  <c r="A51" i="29"/>
  <c r="B51" i="29"/>
  <c r="A52" i="29"/>
  <c r="B52" i="29"/>
  <c r="A59" i="29"/>
  <c r="B59" i="29"/>
  <c r="A60" i="29"/>
  <c r="B60" i="29"/>
  <c r="A61" i="29"/>
  <c r="B61" i="29"/>
  <c r="A62" i="29"/>
  <c r="B62" i="29"/>
  <c r="A63" i="29"/>
  <c r="B63" i="29"/>
  <c r="A75" i="29"/>
  <c r="B75" i="29"/>
  <c r="A76" i="29"/>
  <c r="B76" i="29"/>
  <c r="A77" i="29"/>
  <c r="B77" i="29"/>
  <c r="A78" i="29"/>
  <c r="B78" i="29"/>
  <c r="A79" i="29"/>
  <c r="B79" i="29"/>
  <c r="A80" i="29"/>
  <c r="B80" i="29"/>
  <c r="A81" i="29"/>
  <c r="B81" i="29"/>
  <c r="A82" i="29"/>
  <c r="B82" i="29"/>
  <c r="A83" i="29"/>
  <c r="B83" i="29"/>
  <c r="A84" i="29"/>
  <c r="B84" i="29"/>
  <c r="A85" i="29"/>
  <c r="B85" i="29"/>
  <c r="A86" i="29"/>
  <c r="B86" i="29"/>
  <c r="A87" i="29"/>
  <c r="B87" i="29"/>
  <c r="A88" i="29"/>
  <c r="B88" i="29"/>
  <c r="A89" i="29"/>
  <c r="B89" i="29"/>
  <c r="A90" i="29"/>
  <c r="B90" i="29"/>
  <c r="A91" i="29"/>
  <c r="B91" i="29"/>
  <c r="A92" i="29"/>
  <c r="B92" i="29"/>
  <c r="A95" i="29"/>
  <c r="B95" i="29"/>
  <c r="A96" i="29"/>
  <c r="B96" i="29"/>
  <c r="A97" i="29"/>
  <c r="B97" i="29"/>
  <c r="A98" i="29"/>
  <c r="B98" i="29"/>
  <c r="A99" i="29"/>
  <c r="B99" i="29"/>
  <c r="A100" i="29"/>
  <c r="B100" i="29"/>
  <c r="A101" i="29"/>
  <c r="B101" i="29"/>
  <c r="A102" i="29"/>
  <c r="B102" i="29"/>
  <c r="A103" i="29"/>
  <c r="B103" i="29"/>
  <c r="A104" i="29"/>
  <c r="B104" i="29"/>
  <c r="A105" i="29"/>
  <c r="B105" i="29"/>
  <c r="A106" i="29"/>
  <c r="B106" i="29"/>
  <c r="A107" i="29"/>
  <c r="B107" i="29"/>
  <c r="A108" i="29"/>
  <c r="B108" i="29"/>
  <c r="A53" i="29"/>
  <c r="B53" i="29"/>
  <c r="A54" i="29"/>
  <c r="B54" i="29"/>
  <c r="A55" i="29"/>
  <c r="B55" i="29"/>
  <c r="A56" i="29"/>
  <c r="B56" i="29"/>
  <c r="A57" i="29"/>
  <c r="B57" i="29"/>
  <c r="A58" i="29"/>
  <c r="B58" i="29"/>
  <c r="A2" i="29"/>
  <c r="B2" i="29"/>
  <c r="C60" i="29"/>
  <c r="C59" i="29"/>
  <c r="A38" i="31"/>
  <c r="B38" i="31"/>
  <c r="C38" i="31"/>
  <c r="D38" i="31"/>
  <c r="E38" i="31"/>
  <c r="F38" i="31"/>
  <c r="A54" i="31"/>
  <c r="B54" i="31"/>
  <c r="A57" i="31"/>
  <c r="B57" i="31"/>
  <c r="A98" i="31"/>
  <c r="B98" i="31"/>
  <c r="A51" i="31"/>
  <c r="B51" i="31"/>
  <c r="A52" i="31"/>
  <c r="B52" i="31"/>
  <c r="A53" i="31"/>
  <c r="B53" i="31"/>
  <c r="A3" i="31"/>
  <c r="B3" i="31"/>
  <c r="A4" i="31"/>
  <c r="B4" i="31"/>
  <c r="A5" i="31"/>
  <c r="B5" i="31"/>
  <c r="A21" i="31"/>
  <c r="B21" i="31"/>
  <c r="A22" i="31"/>
  <c r="B22" i="31"/>
  <c r="A23" i="31"/>
  <c r="B23" i="31"/>
  <c r="A24" i="31"/>
  <c r="B24" i="31"/>
  <c r="A31" i="31"/>
  <c r="B31" i="31"/>
  <c r="A32" i="31"/>
  <c r="B32" i="31"/>
  <c r="A33" i="31"/>
  <c r="B33" i="31"/>
  <c r="A34" i="31"/>
  <c r="B34" i="31"/>
  <c r="A35" i="31"/>
  <c r="B35" i="31"/>
  <c r="A36" i="31"/>
  <c r="B36" i="31"/>
  <c r="A37" i="31"/>
  <c r="B37" i="31"/>
  <c r="A39" i="31"/>
  <c r="B39" i="31"/>
  <c r="A40" i="31"/>
  <c r="B40" i="31"/>
  <c r="A41" i="31"/>
  <c r="B41" i="31"/>
  <c r="A42" i="31"/>
  <c r="B42" i="31"/>
  <c r="A43" i="31"/>
  <c r="B43" i="31"/>
  <c r="A44" i="31"/>
  <c r="B44" i="31"/>
  <c r="A45" i="31"/>
  <c r="B45" i="31"/>
  <c r="A46" i="31"/>
  <c r="B46" i="31"/>
  <c r="A47" i="31"/>
  <c r="B47" i="31"/>
  <c r="A48" i="31"/>
  <c r="B48"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7" i="31"/>
  <c r="B77" i="31"/>
  <c r="A78" i="31"/>
  <c r="B78" i="31"/>
  <c r="A79" i="31"/>
  <c r="B79" i="31"/>
  <c r="A80" i="31"/>
  <c r="B80" i="31"/>
  <c r="A81" i="31"/>
  <c r="B81" i="31"/>
  <c r="A82" i="31"/>
  <c r="B82"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B2" i="31"/>
  <c r="A2" i="31"/>
  <c r="C57" i="31"/>
  <c r="B3" i="4"/>
  <c r="C3" i="4"/>
  <c r="D3" i="4"/>
  <c r="E3" i="4"/>
  <c r="B4" i="4"/>
  <c r="C4" i="4"/>
  <c r="D4" i="4"/>
  <c r="E4" i="4"/>
  <c r="B5" i="4"/>
  <c r="C5" i="4"/>
  <c r="D5" i="4"/>
  <c r="E5" i="4"/>
  <c r="B6" i="4"/>
  <c r="C6" i="4"/>
  <c r="D6" i="4"/>
  <c r="E6" i="4"/>
  <c r="B7" i="4"/>
  <c r="C7" i="4"/>
  <c r="D7" i="4"/>
  <c r="E7" i="4"/>
  <c r="B9" i="4"/>
  <c r="C9" i="4"/>
  <c r="D9" i="4"/>
  <c r="E9" i="4"/>
  <c r="B10" i="4"/>
  <c r="C10" i="4"/>
  <c r="D10" i="4"/>
  <c r="E10" i="4"/>
  <c r="B11" i="4"/>
  <c r="C11" i="4"/>
  <c r="D11" i="4"/>
  <c r="E11" i="4"/>
  <c r="B12" i="4"/>
  <c r="C12" i="4"/>
  <c r="D12" i="4"/>
  <c r="E12" i="4"/>
  <c r="B13" i="4"/>
  <c r="C13" i="4"/>
  <c r="D13" i="4"/>
  <c r="E13" i="4"/>
  <c r="B14" i="4"/>
  <c r="C14" i="4"/>
  <c r="D14" i="4"/>
  <c r="E14" i="4"/>
  <c r="B15" i="4"/>
  <c r="C15" i="4"/>
  <c r="D15" i="4"/>
  <c r="E15" i="4"/>
  <c r="B8" i="4"/>
  <c r="C8" i="4"/>
  <c r="D8" i="4"/>
  <c r="E8" i="4"/>
  <c r="G5" i="33"/>
  <c r="F5" i="33"/>
  <c r="D5" i="33"/>
  <c r="C5" i="33"/>
  <c r="H4" i="33"/>
  <c r="G4" i="33"/>
  <c r="F4" i="33"/>
  <c r="D4" i="33"/>
  <c r="C4" i="33"/>
  <c r="H3" i="33"/>
  <c r="G3" i="33"/>
  <c r="F3" i="33"/>
  <c r="E3" i="33"/>
  <c r="D3" i="33"/>
  <c r="C3" i="33"/>
  <c r="H2" i="33"/>
  <c r="G2" i="33"/>
  <c r="F2" i="33"/>
  <c r="E2" i="33"/>
  <c r="D2" i="33"/>
  <c r="C2" i="33"/>
  <c r="C1" i="33"/>
  <c r="H22" i="28"/>
  <c r="G22" i="28"/>
  <c r="F22" i="28"/>
  <c r="E22" i="28"/>
  <c r="D22" i="28"/>
  <c r="H21" i="28"/>
  <c r="G21" i="28"/>
  <c r="F21" i="28"/>
  <c r="E21" i="28"/>
  <c r="D21" i="28"/>
  <c r="H20" i="28"/>
  <c r="G20" i="28"/>
  <c r="F20" i="28"/>
  <c r="E20" i="28"/>
  <c r="D20" i="28"/>
  <c r="H19" i="28"/>
  <c r="G19" i="28"/>
  <c r="F19" i="28"/>
  <c r="E19" i="28"/>
  <c r="D19" i="28"/>
  <c r="C19" i="28"/>
  <c r="H18" i="28"/>
  <c r="G18" i="28"/>
  <c r="F18" i="28"/>
  <c r="E18" i="28"/>
  <c r="D18" i="28"/>
  <c r="C18" i="28"/>
  <c r="H17" i="28"/>
  <c r="G17" i="28"/>
  <c r="F17" i="28"/>
  <c r="E17" i="28"/>
  <c r="D17" i="28"/>
  <c r="C17" i="28"/>
  <c r="H88" i="28"/>
  <c r="G88" i="28"/>
  <c r="F88" i="28"/>
  <c r="E88" i="28"/>
  <c r="D88" i="28"/>
  <c r="C88" i="28"/>
  <c r="H87" i="28"/>
  <c r="G87" i="28"/>
  <c r="F87" i="28"/>
  <c r="E87" i="28"/>
  <c r="D87" i="28"/>
  <c r="C87" i="28"/>
  <c r="H86" i="28"/>
  <c r="G86" i="28"/>
  <c r="F86" i="28"/>
  <c r="E86" i="28"/>
  <c r="D86" i="28"/>
  <c r="C86" i="28"/>
  <c r="H85" i="28"/>
  <c r="G85" i="28"/>
  <c r="F85" i="28"/>
  <c r="E85" i="28"/>
  <c r="D85" i="28"/>
  <c r="C85" i="28"/>
  <c r="H67" i="28"/>
  <c r="G67" i="28"/>
  <c r="F67" i="28"/>
  <c r="E67" i="28"/>
  <c r="D67" i="28"/>
  <c r="C67" i="28"/>
  <c r="H66" i="28"/>
  <c r="G66" i="28"/>
  <c r="F66" i="28"/>
  <c r="E66" i="28"/>
  <c r="D66" i="28"/>
  <c r="C66" i="28"/>
  <c r="H65" i="28"/>
  <c r="G65" i="28"/>
  <c r="F65" i="28"/>
  <c r="E65" i="28"/>
  <c r="D65" i="28"/>
  <c r="C65" i="28"/>
  <c r="H64" i="28"/>
  <c r="G64" i="28"/>
  <c r="F64" i="28"/>
  <c r="E64" i="28"/>
  <c r="D64" i="28"/>
  <c r="C64" i="28"/>
  <c r="H63" i="28"/>
  <c r="G63" i="28"/>
  <c r="F63" i="28"/>
  <c r="E63" i="28"/>
  <c r="D63" i="28"/>
  <c r="C63" i="28"/>
  <c r="H62" i="28"/>
  <c r="G62" i="28"/>
  <c r="F62" i="28"/>
  <c r="E62" i="28"/>
  <c r="D62" i="28"/>
  <c r="C62" i="28"/>
  <c r="H61" i="28"/>
  <c r="G61" i="28"/>
  <c r="F61" i="28"/>
  <c r="E61" i="28"/>
  <c r="D61" i="28"/>
  <c r="C61" i="28"/>
  <c r="H60" i="28"/>
  <c r="G60" i="28"/>
  <c r="F60" i="28"/>
  <c r="E60" i="28"/>
  <c r="D60" i="28"/>
  <c r="C60" i="28"/>
  <c r="H55" i="28"/>
  <c r="G55" i="28"/>
  <c r="F55" i="28"/>
  <c r="E55" i="28"/>
  <c r="D55" i="28"/>
  <c r="C55" i="28"/>
  <c r="H54" i="28"/>
  <c r="G54" i="28"/>
  <c r="F54" i="28"/>
  <c r="E54" i="28"/>
  <c r="D54" i="28"/>
  <c r="C54" i="28"/>
  <c r="H53" i="28"/>
  <c r="G53" i="28"/>
  <c r="F53" i="28"/>
  <c r="E53" i="28"/>
  <c r="D53" i="28"/>
  <c r="C53" i="28"/>
  <c r="H52" i="28"/>
  <c r="G52" i="28"/>
  <c r="F52" i="28"/>
  <c r="E52" i="28"/>
  <c r="D52" i="28"/>
  <c r="C52" i="28"/>
  <c r="H51" i="28"/>
  <c r="G51" i="28"/>
  <c r="F51" i="28"/>
  <c r="E51" i="28"/>
  <c r="D51" i="28"/>
  <c r="C51" i="28"/>
  <c r="H50" i="28"/>
  <c r="G50" i="28"/>
  <c r="F50" i="28"/>
  <c r="E50" i="28"/>
  <c r="D50" i="28"/>
  <c r="C50" i="28"/>
  <c r="H49" i="28"/>
  <c r="G49" i="28"/>
  <c r="F49" i="28"/>
  <c r="E49" i="28"/>
  <c r="D49" i="28"/>
  <c r="C49" i="28"/>
  <c r="H48" i="28"/>
  <c r="G48" i="28"/>
  <c r="F48" i="28"/>
  <c r="E48" i="28"/>
  <c r="D48" i="28"/>
  <c r="C48" i="28"/>
  <c r="H47" i="28"/>
  <c r="G47" i="28"/>
  <c r="F47" i="28"/>
  <c r="E47" i="28"/>
  <c r="D47" i="28"/>
  <c r="C47" i="28"/>
  <c r="H36" i="28"/>
  <c r="G36" i="28"/>
  <c r="F36" i="28"/>
  <c r="E36" i="28"/>
  <c r="D36" i="28"/>
  <c r="C36" i="28"/>
  <c r="H35" i="28"/>
  <c r="G35" i="28"/>
  <c r="F35" i="28"/>
  <c r="E35" i="28"/>
  <c r="D35" i="28"/>
  <c r="C35"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6" i="28"/>
  <c r="G26" i="28"/>
  <c r="F26" i="28"/>
  <c r="E26" i="28"/>
  <c r="D26" i="28"/>
  <c r="C26" i="28"/>
  <c r="H25" i="28"/>
  <c r="G25" i="28"/>
  <c r="F25" i="28"/>
  <c r="E25" i="28"/>
  <c r="D25" i="28"/>
  <c r="C25" i="28"/>
  <c r="H24" i="28"/>
  <c r="G24" i="28"/>
  <c r="F24" i="28"/>
  <c r="E24" i="28"/>
  <c r="D24" i="28"/>
  <c r="C24" i="28"/>
  <c r="H23" i="28"/>
  <c r="G23" i="28"/>
  <c r="F23" i="28"/>
  <c r="E23" i="28"/>
  <c r="D23" i="28"/>
  <c r="C23" i="28"/>
  <c r="H14" i="28"/>
  <c r="G14" i="28"/>
  <c r="F14" i="28"/>
  <c r="E14" i="28"/>
  <c r="D14" i="28"/>
  <c r="C14" i="28"/>
  <c r="H13" i="28"/>
  <c r="G13" i="28"/>
  <c r="F13" i="28"/>
  <c r="E13" i="28"/>
  <c r="D13" i="28"/>
  <c r="C13" i="28"/>
  <c r="H12" i="28"/>
  <c r="G12" i="28"/>
  <c r="F12" i="28"/>
  <c r="E12" i="28"/>
  <c r="D12" i="28"/>
  <c r="C12"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H3" i="28"/>
  <c r="G3" i="28"/>
  <c r="F3" i="28"/>
  <c r="E3" i="28"/>
  <c r="D3" i="28"/>
  <c r="C3" i="28"/>
  <c r="H2" i="28"/>
  <c r="G2" i="28"/>
  <c r="F2" i="28"/>
  <c r="E2" i="28"/>
  <c r="D2" i="28"/>
  <c r="C2" i="28"/>
  <c r="H1" i="28"/>
  <c r="G1" i="28"/>
  <c r="F1" i="28"/>
  <c r="E1" i="28"/>
  <c r="D1" i="28"/>
  <c r="C1" i="28"/>
  <c r="H30" i="30"/>
  <c r="G30" i="30"/>
  <c r="F30" i="30"/>
  <c r="E30" i="30"/>
  <c r="D30" i="30"/>
  <c r="C30" i="30"/>
  <c r="H29" i="30"/>
  <c r="G29" i="30"/>
  <c r="F29" i="30"/>
  <c r="E29" i="30"/>
  <c r="D29" i="30"/>
  <c r="C29" i="30"/>
  <c r="H28" i="30"/>
  <c r="G28" i="30"/>
  <c r="F28" i="30"/>
  <c r="E28" i="30"/>
  <c r="D28" i="30"/>
  <c r="C28" i="30"/>
  <c r="H27" i="30"/>
  <c r="G27" i="30"/>
  <c r="F27" i="30"/>
  <c r="E27" i="30"/>
  <c r="D27" i="30"/>
  <c r="C27" i="30"/>
  <c r="H111" i="30"/>
  <c r="G111" i="30"/>
  <c r="F111" i="30"/>
  <c r="E111" i="30"/>
  <c r="D111" i="30"/>
  <c r="C111" i="30"/>
  <c r="H110" i="30"/>
  <c r="G110" i="30"/>
  <c r="F110" i="30"/>
  <c r="E110" i="30"/>
  <c r="D110" i="30"/>
  <c r="C110" i="30"/>
  <c r="H109" i="30"/>
  <c r="G109" i="30"/>
  <c r="F109" i="30"/>
  <c r="E109" i="30"/>
  <c r="D109" i="30"/>
  <c r="C109" i="30"/>
  <c r="H108" i="30"/>
  <c r="G108" i="30"/>
  <c r="F108" i="30"/>
  <c r="E108" i="30"/>
  <c r="D108" i="30"/>
  <c r="C108" i="30"/>
  <c r="H102" i="30"/>
  <c r="G102" i="30"/>
  <c r="F102" i="30"/>
  <c r="E102" i="30"/>
  <c r="D102" i="30"/>
  <c r="C102" i="30"/>
  <c r="H101" i="30"/>
  <c r="G101" i="30"/>
  <c r="F101" i="30"/>
  <c r="E101" i="30"/>
  <c r="D101" i="30"/>
  <c r="C101" i="30"/>
  <c r="H100" i="30"/>
  <c r="G100" i="30"/>
  <c r="F100" i="30"/>
  <c r="E100" i="30"/>
  <c r="D100" i="30"/>
  <c r="C100" i="30"/>
  <c r="H99" i="30"/>
  <c r="G99" i="30"/>
  <c r="F99" i="30"/>
  <c r="E99" i="30"/>
  <c r="D99" i="30"/>
  <c r="C99" i="30"/>
  <c r="H98" i="30"/>
  <c r="G98" i="30"/>
  <c r="F98" i="30"/>
  <c r="E98" i="30"/>
  <c r="D98" i="30"/>
  <c r="H97" i="30"/>
  <c r="G97" i="30"/>
  <c r="F97" i="30"/>
  <c r="E97" i="30"/>
  <c r="D97" i="30"/>
  <c r="H96" i="30"/>
  <c r="G96" i="30"/>
  <c r="F96" i="30"/>
  <c r="E96" i="30"/>
  <c r="D96" i="30"/>
  <c r="H95" i="30"/>
  <c r="G95" i="30"/>
  <c r="F95" i="30"/>
  <c r="E95" i="30"/>
  <c r="D95" i="30"/>
  <c r="H93" i="30"/>
  <c r="G93" i="30"/>
  <c r="F93" i="30"/>
  <c r="E93" i="30"/>
  <c r="D93" i="30"/>
  <c r="C93" i="30"/>
  <c r="H92" i="30"/>
  <c r="G92" i="30"/>
  <c r="F92" i="30"/>
  <c r="E92" i="30"/>
  <c r="D92" i="30"/>
  <c r="C92" i="30"/>
  <c r="H91" i="30"/>
  <c r="G91" i="30"/>
  <c r="F91" i="30"/>
  <c r="E91" i="30"/>
  <c r="D91" i="30"/>
  <c r="C91" i="30"/>
  <c r="H90" i="30"/>
  <c r="G90" i="30"/>
  <c r="F90" i="30"/>
  <c r="E90" i="30"/>
  <c r="D90" i="30"/>
  <c r="C90" i="30"/>
  <c r="H89" i="30"/>
  <c r="G89" i="30"/>
  <c r="F89" i="30"/>
  <c r="E89" i="30"/>
  <c r="D89" i="30"/>
  <c r="C89" i="30"/>
  <c r="H88" i="30"/>
  <c r="G88" i="30"/>
  <c r="F88" i="30"/>
  <c r="E88" i="30"/>
  <c r="D88" i="30"/>
  <c r="C88" i="30"/>
  <c r="H80" i="30"/>
  <c r="G80" i="30"/>
  <c r="F80" i="30"/>
  <c r="E80" i="30"/>
  <c r="D80" i="30"/>
  <c r="C80" i="30"/>
  <c r="H79" i="30"/>
  <c r="G79" i="30"/>
  <c r="F79" i="30"/>
  <c r="E79" i="30"/>
  <c r="D79" i="30"/>
  <c r="C79" i="30"/>
  <c r="H78" i="30"/>
  <c r="G78" i="30"/>
  <c r="F78" i="30"/>
  <c r="E78" i="30"/>
  <c r="D78" i="30"/>
  <c r="C78" i="30"/>
  <c r="H77" i="30"/>
  <c r="G77" i="30"/>
  <c r="F77" i="30"/>
  <c r="E77" i="30"/>
  <c r="D77" i="30"/>
  <c r="C77" i="30"/>
  <c r="H76" i="30"/>
  <c r="G76" i="30"/>
  <c r="F76" i="30"/>
  <c r="E76" i="30"/>
  <c r="D76" i="30"/>
  <c r="C76" i="30"/>
  <c r="H75" i="30"/>
  <c r="G75" i="30"/>
  <c r="F75" i="30"/>
  <c r="E75" i="30"/>
  <c r="D75" i="30"/>
  <c r="C75" i="30"/>
  <c r="H74" i="30"/>
  <c r="G74" i="30"/>
  <c r="F74" i="30"/>
  <c r="E74" i="30"/>
  <c r="D74" i="30"/>
  <c r="C74" i="30"/>
  <c r="H73" i="30"/>
  <c r="G73" i="30"/>
  <c r="F73" i="30"/>
  <c r="E73" i="30"/>
  <c r="D73" i="30"/>
  <c r="C73" i="30"/>
  <c r="H72" i="30"/>
  <c r="G72" i="30"/>
  <c r="F72" i="30"/>
  <c r="E72" i="30"/>
  <c r="D72" i="30"/>
  <c r="C72" i="30"/>
  <c r="H71" i="30"/>
  <c r="G71" i="30"/>
  <c r="F71" i="30"/>
  <c r="E71" i="30"/>
  <c r="D71" i="30"/>
  <c r="C71" i="30"/>
  <c r="H70" i="30"/>
  <c r="G70" i="30"/>
  <c r="F70" i="30"/>
  <c r="E70" i="30"/>
  <c r="D70" i="30"/>
  <c r="C70" i="30"/>
  <c r="H69" i="30"/>
  <c r="G69" i="30"/>
  <c r="F69" i="30"/>
  <c r="E69" i="30"/>
  <c r="D69" i="30"/>
  <c r="C69" i="30"/>
  <c r="H68" i="30"/>
  <c r="G68" i="30"/>
  <c r="F68" i="30"/>
  <c r="E68" i="30"/>
  <c r="D68" i="30"/>
  <c r="C68" i="30"/>
  <c r="H67" i="30"/>
  <c r="G67" i="30"/>
  <c r="F67" i="30"/>
  <c r="E67" i="30"/>
  <c r="D67" i="30"/>
  <c r="C67" i="30"/>
  <c r="H66" i="30"/>
  <c r="G66" i="30"/>
  <c r="F66" i="30"/>
  <c r="E66" i="30"/>
  <c r="D66" i="30"/>
  <c r="C66" i="30"/>
  <c r="H64" i="30"/>
  <c r="G64" i="30"/>
  <c r="F64" i="30"/>
  <c r="E64" i="30"/>
  <c r="D64" i="30"/>
  <c r="C64" i="30"/>
  <c r="H63" i="30"/>
  <c r="G63" i="30"/>
  <c r="F63" i="30"/>
  <c r="E63" i="30"/>
  <c r="D63" i="30"/>
  <c r="C63" i="30"/>
  <c r="H62" i="30"/>
  <c r="G62" i="30"/>
  <c r="F62" i="30"/>
  <c r="E62" i="30"/>
  <c r="D62" i="30"/>
  <c r="C62" i="30"/>
  <c r="H61" i="30"/>
  <c r="G61" i="30"/>
  <c r="F61" i="30"/>
  <c r="E61" i="30"/>
  <c r="D61" i="30"/>
  <c r="C61" i="30"/>
  <c r="H59" i="30"/>
  <c r="G59" i="30"/>
  <c r="F59" i="30"/>
  <c r="E59" i="30"/>
  <c r="D59" i="30"/>
  <c r="C59" i="30"/>
  <c r="H58" i="30"/>
  <c r="G58" i="30"/>
  <c r="F58" i="30"/>
  <c r="E58" i="30"/>
  <c r="D58" i="30"/>
  <c r="C58" i="30"/>
  <c r="H57" i="30"/>
  <c r="G57" i="30"/>
  <c r="F57" i="30"/>
  <c r="E57" i="30"/>
  <c r="D57" i="30"/>
  <c r="C57" i="30"/>
  <c r="H56" i="30"/>
  <c r="G56" i="30"/>
  <c r="F56" i="30"/>
  <c r="E56" i="30"/>
  <c r="D56" i="30"/>
  <c r="C56" i="30"/>
  <c r="H55" i="30"/>
  <c r="G55" i="30"/>
  <c r="F55" i="30"/>
  <c r="E55" i="30"/>
  <c r="D55" i="30"/>
  <c r="C55" i="30"/>
  <c r="H54" i="30"/>
  <c r="G54" i="30"/>
  <c r="F54" i="30"/>
  <c r="E54" i="30"/>
  <c r="D54" i="30"/>
  <c r="C54" i="30"/>
  <c r="H53" i="30"/>
  <c r="G53" i="30"/>
  <c r="F53" i="30"/>
  <c r="E53" i="30"/>
  <c r="D53" i="30"/>
  <c r="C53" i="30"/>
  <c r="H42" i="30"/>
  <c r="G42" i="30"/>
  <c r="F42" i="30"/>
  <c r="E42" i="30"/>
  <c r="D42" i="30"/>
  <c r="C42" i="30"/>
  <c r="H41" i="30"/>
  <c r="G41" i="30"/>
  <c r="F41" i="30"/>
  <c r="E41" i="30"/>
  <c r="D41" i="30"/>
  <c r="C41" i="30"/>
  <c r="H40" i="30"/>
  <c r="G40" i="30"/>
  <c r="F40" i="30"/>
  <c r="E40" i="30"/>
  <c r="D40" i="30"/>
  <c r="C40" i="30"/>
  <c r="H39" i="30"/>
  <c r="G39" i="30"/>
  <c r="F39" i="30"/>
  <c r="E39" i="30"/>
  <c r="D39" i="30"/>
  <c r="C39" i="30"/>
  <c r="H38" i="30"/>
  <c r="G38" i="30"/>
  <c r="F38" i="30"/>
  <c r="E38" i="30"/>
  <c r="D38" i="30"/>
  <c r="C38" i="30"/>
  <c r="H26" i="30"/>
  <c r="G26" i="30"/>
  <c r="F26" i="30"/>
  <c r="E26" i="30"/>
  <c r="D26" i="30"/>
  <c r="C26" i="30"/>
  <c r="H25" i="30"/>
  <c r="G25" i="30"/>
  <c r="F25" i="30"/>
  <c r="E25" i="30"/>
  <c r="D25" i="30"/>
  <c r="C25" i="30"/>
  <c r="H24" i="30"/>
  <c r="G24" i="30"/>
  <c r="F24" i="30"/>
  <c r="E24" i="30"/>
  <c r="D24" i="30"/>
  <c r="C24" i="30"/>
  <c r="H23" i="30"/>
  <c r="G23" i="30"/>
  <c r="F23" i="30"/>
  <c r="E23" i="30"/>
  <c r="D23" i="30"/>
  <c r="C23" i="30"/>
  <c r="H22" i="30"/>
  <c r="G22" i="30"/>
  <c r="F22" i="30"/>
  <c r="E22" i="30"/>
  <c r="D22" i="30"/>
  <c r="C22" i="30"/>
  <c r="H21" i="30"/>
  <c r="G21" i="30"/>
  <c r="F21" i="30"/>
  <c r="E21" i="30"/>
  <c r="D21" i="30"/>
  <c r="C21" i="30"/>
  <c r="H20" i="30"/>
  <c r="G20" i="30"/>
  <c r="F20" i="30"/>
  <c r="E20" i="30"/>
  <c r="D20" i="30"/>
  <c r="C20" i="30"/>
  <c r="H13" i="30"/>
  <c r="G13" i="30"/>
  <c r="F13" i="30"/>
  <c r="E13" i="30"/>
  <c r="D13" i="30"/>
  <c r="C13" i="30"/>
  <c r="H12" i="30"/>
  <c r="G12" i="30"/>
  <c r="F12" i="30"/>
  <c r="E12" i="30"/>
  <c r="D12" i="30"/>
  <c r="C12" i="30"/>
  <c r="H11" i="30"/>
  <c r="G11" i="30"/>
  <c r="F11" i="30"/>
  <c r="E11" i="30"/>
  <c r="D11" i="30"/>
  <c r="C11" i="30"/>
  <c r="H10" i="30"/>
  <c r="G10" i="30"/>
  <c r="F10" i="30"/>
  <c r="E10" i="30"/>
  <c r="D10" i="30"/>
  <c r="C10" i="30"/>
  <c r="H9" i="30"/>
  <c r="H8" i="30"/>
  <c r="H7" i="30"/>
  <c r="H6" i="30"/>
  <c r="H5" i="30"/>
  <c r="G5" i="30"/>
  <c r="F5" i="30"/>
  <c r="E5" i="30"/>
  <c r="D5" i="30"/>
  <c r="C5" i="30"/>
  <c r="H4" i="30"/>
  <c r="G4" i="30"/>
  <c r="F4" i="30"/>
  <c r="E4" i="30"/>
  <c r="D4" i="30"/>
  <c r="C4" i="30"/>
  <c r="H3" i="30"/>
  <c r="G3" i="30"/>
  <c r="F3" i="30"/>
  <c r="E3" i="30"/>
  <c r="D3" i="30"/>
  <c r="C3" i="30"/>
  <c r="H2" i="30"/>
  <c r="G2" i="30"/>
  <c r="F2" i="30"/>
  <c r="E2" i="30"/>
  <c r="D2" i="30"/>
  <c r="C2" i="30"/>
  <c r="H1" i="30"/>
  <c r="G1" i="30"/>
  <c r="F1" i="30"/>
  <c r="E1" i="30"/>
  <c r="D1" i="30"/>
  <c r="C1" i="30"/>
  <c r="H57" i="31"/>
  <c r="G57" i="31"/>
  <c r="F57" i="31"/>
  <c r="E57" i="31"/>
  <c r="D57" i="31"/>
  <c r="H54" i="31"/>
  <c r="G54" i="31"/>
  <c r="F54" i="31"/>
  <c r="E54" i="31"/>
  <c r="D54" i="31"/>
  <c r="C54" i="31"/>
  <c r="H53" i="31"/>
  <c r="G53" i="31"/>
  <c r="F53" i="31"/>
  <c r="E53" i="31"/>
  <c r="D53" i="31"/>
  <c r="C53" i="31"/>
  <c r="H52" i="31"/>
  <c r="G52" i="31"/>
  <c r="F52" i="31"/>
  <c r="E52" i="31"/>
  <c r="D52" i="31"/>
  <c r="C52" i="31"/>
  <c r="H51" i="31"/>
  <c r="G51" i="31"/>
  <c r="F51" i="31"/>
  <c r="E51" i="31"/>
  <c r="D51" i="31"/>
  <c r="C51" i="31"/>
  <c r="H98" i="31"/>
  <c r="G98" i="31"/>
  <c r="F98" i="31"/>
  <c r="E98" i="31"/>
  <c r="D98" i="31"/>
  <c r="C98" i="31"/>
  <c r="H97" i="31"/>
  <c r="G97" i="31"/>
  <c r="F97" i="31"/>
  <c r="E97" i="31"/>
  <c r="D97" i="31"/>
  <c r="C97" i="31"/>
  <c r="H96" i="31"/>
  <c r="G96" i="31"/>
  <c r="F96" i="31"/>
  <c r="E96" i="31"/>
  <c r="D96" i="31"/>
  <c r="C96" i="31"/>
  <c r="H95" i="31"/>
  <c r="G95" i="31"/>
  <c r="F95" i="31"/>
  <c r="E95" i="31"/>
  <c r="D95" i="31"/>
  <c r="C95" i="31"/>
  <c r="H94" i="31"/>
  <c r="G94" i="31"/>
  <c r="F94" i="31"/>
  <c r="E94" i="31"/>
  <c r="D94" i="31"/>
  <c r="C94" i="31"/>
  <c r="H93" i="31"/>
  <c r="G93" i="31"/>
  <c r="F93" i="31"/>
  <c r="E93" i="31"/>
  <c r="D93" i="31"/>
  <c r="C93" i="31"/>
  <c r="H92" i="31"/>
  <c r="G92" i="31"/>
  <c r="F92" i="31"/>
  <c r="E92" i="31"/>
  <c r="D92" i="31"/>
  <c r="C92" i="31"/>
  <c r="H91" i="31"/>
  <c r="G91" i="31"/>
  <c r="F91" i="31"/>
  <c r="E91" i="31"/>
  <c r="D91" i="31"/>
  <c r="C91" i="31"/>
  <c r="H90" i="31"/>
  <c r="G90" i="31"/>
  <c r="F90" i="31"/>
  <c r="E90" i="31"/>
  <c r="D90" i="31"/>
  <c r="C90" i="31"/>
  <c r="H89" i="31"/>
  <c r="G89" i="31"/>
  <c r="F89" i="31"/>
  <c r="E89" i="31"/>
  <c r="D89" i="31"/>
  <c r="C89" i="31"/>
  <c r="H88" i="31"/>
  <c r="G88" i="31"/>
  <c r="F88" i="31"/>
  <c r="E88" i="31"/>
  <c r="D88" i="31"/>
  <c r="C88" i="31"/>
  <c r="H87" i="31"/>
  <c r="G87" i="31"/>
  <c r="F87" i="31"/>
  <c r="E87" i="31"/>
  <c r="D87" i="31"/>
  <c r="C87" i="31"/>
  <c r="H86" i="31"/>
  <c r="G86" i="31"/>
  <c r="F86" i="31"/>
  <c r="E86" i="31"/>
  <c r="D86" i="31"/>
  <c r="C86" i="31"/>
  <c r="H85" i="31"/>
  <c r="G85" i="31"/>
  <c r="F85" i="31"/>
  <c r="E85" i="31"/>
  <c r="D85" i="31"/>
  <c r="C85" i="31"/>
  <c r="H82" i="31"/>
  <c r="G82" i="31"/>
  <c r="F82" i="31"/>
  <c r="E82" i="31"/>
  <c r="D82" i="31"/>
  <c r="C82" i="31"/>
  <c r="H81" i="31"/>
  <c r="G81" i="31"/>
  <c r="F81" i="31"/>
  <c r="E81" i="31"/>
  <c r="D81" i="31"/>
  <c r="C81" i="31"/>
  <c r="H80" i="31"/>
  <c r="G80" i="31"/>
  <c r="F80" i="31"/>
  <c r="E80" i="31"/>
  <c r="D80" i="31"/>
  <c r="C80" i="31"/>
  <c r="H79" i="31"/>
  <c r="G79" i="31"/>
  <c r="F79" i="31"/>
  <c r="E79" i="31"/>
  <c r="D79" i="31"/>
  <c r="C79" i="31"/>
  <c r="H78" i="31"/>
  <c r="G78" i="31"/>
  <c r="F78" i="31"/>
  <c r="E78" i="31"/>
  <c r="D78" i="31"/>
  <c r="C78" i="31"/>
  <c r="H77" i="31"/>
  <c r="G77" i="31"/>
  <c r="F77" i="31"/>
  <c r="E77" i="31"/>
  <c r="D77" i="31"/>
  <c r="C77" i="31"/>
  <c r="H74" i="31"/>
  <c r="G74" i="31"/>
  <c r="F74" i="31"/>
  <c r="E74" i="31"/>
  <c r="D74" i="31"/>
  <c r="C74" i="31"/>
  <c r="H73" i="31"/>
  <c r="G73" i="31"/>
  <c r="F73" i="31"/>
  <c r="E73" i="31"/>
  <c r="D73" i="31"/>
  <c r="C73" i="31"/>
  <c r="H72" i="31"/>
  <c r="G72" i="31"/>
  <c r="F72" i="31"/>
  <c r="E72" i="31"/>
  <c r="D72" i="31"/>
  <c r="C72" i="31"/>
  <c r="H71" i="31"/>
  <c r="G71" i="31"/>
  <c r="F71" i="31"/>
  <c r="E71" i="31"/>
  <c r="D71" i="31"/>
  <c r="C71" i="31"/>
  <c r="H70" i="31"/>
  <c r="G70" i="31"/>
  <c r="F70" i="31"/>
  <c r="E70" i="31"/>
  <c r="D70" i="31"/>
  <c r="C70" i="31"/>
  <c r="H69" i="31"/>
  <c r="G69" i="31"/>
  <c r="F69" i="31"/>
  <c r="E69" i="31"/>
  <c r="D69" i="31"/>
  <c r="C69" i="31"/>
  <c r="H68" i="31"/>
  <c r="G68" i="31"/>
  <c r="F68" i="31"/>
  <c r="E68" i="31"/>
  <c r="D68" i="31"/>
  <c r="C68" i="31"/>
  <c r="H67" i="31"/>
  <c r="G67" i="31"/>
  <c r="F67" i="31"/>
  <c r="E67" i="31"/>
  <c r="D67" i="31"/>
  <c r="C67" i="31"/>
  <c r="H66" i="31"/>
  <c r="G66" i="31"/>
  <c r="F66" i="31"/>
  <c r="E66" i="31"/>
  <c r="D66" i="31"/>
  <c r="C66" i="31"/>
  <c r="H65" i="31"/>
  <c r="G65" i="31"/>
  <c r="F65" i="31"/>
  <c r="E65" i="31"/>
  <c r="D65" i="31"/>
  <c r="C65" i="31"/>
  <c r="H64" i="31"/>
  <c r="G64" i="31"/>
  <c r="F64" i="31"/>
  <c r="E64" i="31"/>
  <c r="D64" i="31"/>
  <c r="C64" i="31"/>
  <c r="H63" i="31"/>
  <c r="G63" i="31"/>
  <c r="F63" i="31"/>
  <c r="E63" i="31"/>
  <c r="D63" i="31"/>
  <c r="C63" i="31"/>
  <c r="H62" i="31"/>
  <c r="G62" i="31"/>
  <c r="F62" i="31"/>
  <c r="E62" i="31"/>
  <c r="D62" i="31"/>
  <c r="C62" i="31"/>
  <c r="H61" i="31"/>
  <c r="G61" i="31"/>
  <c r="F61" i="31"/>
  <c r="E61" i="31"/>
  <c r="D61" i="31"/>
  <c r="C61" i="31"/>
  <c r="H60" i="31"/>
  <c r="G60" i="31"/>
  <c r="F60" i="31"/>
  <c r="E60" i="31"/>
  <c r="D60" i="31"/>
  <c r="C60" i="31"/>
  <c r="H59" i="31"/>
  <c r="G59" i="31"/>
  <c r="F59" i="31"/>
  <c r="E59" i="31"/>
  <c r="D59" i="31"/>
  <c r="C59" i="31"/>
  <c r="H58" i="31"/>
  <c r="G58" i="31"/>
  <c r="F58" i="31"/>
  <c r="E58" i="31"/>
  <c r="D58" i="31"/>
  <c r="C58" i="31"/>
  <c r="H48" i="31"/>
  <c r="G48" i="31"/>
  <c r="F48" i="31"/>
  <c r="E48" i="31"/>
  <c r="D48" i="31"/>
  <c r="C48" i="31"/>
  <c r="H47" i="31"/>
  <c r="G47" i="31"/>
  <c r="F47" i="31"/>
  <c r="E47" i="31"/>
  <c r="D47" i="31"/>
  <c r="C47" i="31"/>
  <c r="H46" i="31"/>
  <c r="G46" i="31"/>
  <c r="F46" i="31"/>
  <c r="E46" i="31"/>
  <c r="D46" i="31"/>
  <c r="C46" i="31"/>
  <c r="H45" i="31"/>
  <c r="G45" i="31"/>
  <c r="F45" i="31"/>
  <c r="E45" i="31"/>
  <c r="D45" i="31"/>
  <c r="C45" i="31"/>
  <c r="H44" i="31"/>
  <c r="G44" i="31"/>
  <c r="F44" i="31"/>
  <c r="E44" i="31"/>
  <c r="D44" i="31"/>
  <c r="C44" i="31"/>
  <c r="H43" i="31"/>
  <c r="G43" i="31"/>
  <c r="F43" i="31"/>
  <c r="E43" i="31"/>
  <c r="D43" i="31"/>
  <c r="C43" i="31"/>
  <c r="H42" i="31"/>
  <c r="G42" i="31"/>
  <c r="F42" i="31"/>
  <c r="E42" i="31"/>
  <c r="D42" i="31"/>
  <c r="C42" i="31"/>
  <c r="H41" i="31"/>
  <c r="G41" i="31"/>
  <c r="F41" i="31"/>
  <c r="E41" i="31"/>
  <c r="D41" i="31"/>
  <c r="C41" i="31"/>
  <c r="H40" i="31"/>
  <c r="G40" i="31"/>
  <c r="F40" i="31"/>
  <c r="E40" i="31"/>
  <c r="D40" i="31"/>
  <c r="C40" i="31"/>
  <c r="H39" i="31"/>
  <c r="G39" i="31"/>
  <c r="F39" i="31"/>
  <c r="E39" i="31"/>
  <c r="D39" i="31"/>
  <c r="C39" i="31"/>
  <c r="H37" i="31"/>
  <c r="G37" i="31"/>
  <c r="F37" i="31"/>
  <c r="E37" i="31"/>
  <c r="D37" i="31"/>
  <c r="C37" i="31"/>
  <c r="H36" i="31"/>
  <c r="G36" i="31"/>
  <c r="F36" i="31"/>
  <c r="E36" i="31"/>
  <c r="D36" i="31"/>
  <c r="C36" i="31"/>
  <c r="H35" i="31"/>
  <c r="G35" i="31"/>
  <c r="F35" i="31"/>
  <c r="E35" i="31"/>
  <c r="D35" i="31"/>
  <c r="C35" i="31"/>
  <c r="H34" i="31"/>
  <c r="G34" i="31"/>
  <c r="F34" i="31"/>
  <c r="E34" i="31"/>
  <c r="D34" i="31"/>
  <c r="C34" i="31"/>
  <c r="H33" i="31"/>
  <c r="G33" i="31"/>
  <c r="F33" i="31"/>
  <c r="E33" i="31"/>
  <c r="D33" i="31"/>
  <c r="C33" i="31"/>
  <c r="H32" i="31"/>
  <c r="G32" i="31"/>
  <c r="F32" i="31"/>
  <c r="E32" i="31"/>
  <c r="D32" i="31"/>
  <c r="C32" i="31"/>
  <c r="H31" i="31"/>
  <c r="G31" i="31"/>
  <c r="F31" i="31"/>
  <c r="E31" i="31"/>
  <c r="D31" i="31"/>
  <c r="C31" i="31"/>
  <c r="H24" i="31"/>
  <c r="G24" i="31"/>
  <c r="F24" i="31"/>
  <c r="E24" i="31"/>
  <c r="D24" i="31"/>
  <c r="C24" i="31"/>
  <c r="H23" i="31"/>
  <c r="G23" i="31"/>
  <c r="F23" i="31"/>
  <c r="E23" i="31"/>
  <c r="D23" i="31"/>
  <c r="C23" i="31"/>
  <c r="H22" i="31"/>
  <c r="G22" i="31"/>
  <c r="F22" i="31"/>
  <c r="E22" i="31"/>
  <c r="D22" i="31"/>
  <c r="C22" i="31"/>
  <c r="H21" i="31"/>
  <c r="G21" i="31"/>
  <c r="F21" i="31"/>
  <c r="E21" i="31"/>
  <c r="D21" i="31"/>
  <c r="C21" i="31"/>
  <c r="H5" i="31"/>
  <c r="G5" i="31"/>
  <c r="F5" i="31"/>
  <c r="E5" i="31"/>
  <c r="D5" i="31"/>
  <c r="C5" i="31"/>
  <c r="H4" i="31"/>
  <c r="G4" i="31"/>
  <c r="F4" i="31"/>
  <c r="E4" i="31"/>
  <c r="D4" i="31"/>
  <c r="C4" i="31"/>
  <c r="H3" i="31"/>
  <c r="G3" i="31"/>
  <c r="F3" i="31"/>
  <c r="E3" i="31"/>
  <c r="D3" i="31"/>
  <c r="C3" i="31"/>
  <c r="H2" i="31"/>
  <c r="G2" i="31"/>
  <c r="F2" i="31"/>
  <c r="D2" i="31"/>
  <c r="C2" i="31"/>
  <c r="H1" i="31"/>
  <c r="G1" i="31"/>
  <c r="F1" i="31"/>
  <c r="E1" i="31"/>
  <c r="D1" i="31"/>
  <c r="C1" i="31"/>
  <c r="B1" i="31"/>
  <c r="A1" i="31"/>
  <c r="H58" i="29"/>
  <c r="G58" i="29"/>
  <c r="F58" i="29"/>
  <c r="E58" i="29"/>
  <c r="D58" i="29"/>
  <c r="C58" i="29"/>
  <c r="H57" i="29"/>
  <c r="G57" i="29"/>
  <c r="F57" i="29"/>
  <c r="E57" i="29"/>
  <c r="D57" i="29"/>
  <c r="C57" i="29"/>
  <c r="H56" i="29"/>
  <c r="G56" i="29"/>
  <c r="F56" i="29"/>
  <c r="E56" i="29"/>
  <c r="D56" i="29"/>
  <c r="C56" i="29"/>
  <c r="H55" i="29"/>
  <c r="G55" i="29"/>
  <c r="F55" i="29"/>
  <c r="E55" i="29"/>
  <c r="D55" i="29"/>
  <c r="C55" i="29"/>
  <c r="H54" i="29"/>
  <c r="G54" i="29"/>
  <c r="F54" i="29"/>
  <c r="E54" i="29"/>
  <c r="D54" i="29"/>
  <c r="C54" i="29"/>
  <c r="H53" i="29"/>
  <c r="G53" i="29"/>
  <c r="F53" i="29"/>
  <c r="E53" i="29"/>
  <c r="D53" i="29"/>
  <c r="C53" i="29"/>
  <c r="H108" i="29"/>
  <c r="G108" i="29"/>
  <c r="F108" i="29"/>
  <c r="E108" i="29"/>
  <c r="D108" i="29"/>
  <c r="C108" i="29"/>
  <c r="H107" i="29"/>
  <c r="G107" i="29"/>
  <c r="F107" i="29"/>
  <c r="E107" i="29"/>
  <c r="D107" i="29"/>
  <c r="C107" i="29"/>
  <c r="H106" i="29"/>
  <c r="G106" i="29"/>
  <c r="F106" i="29"/>
  <c r="E106" i="29"/>
  <c r="D106" i="29"/>
  <c r="C106" i="29"/>
  <c r="H105" i="29"/>
  <c r="G105" i="29"/>
  <c r="F105" i="29"/>
  <c r="E105" i="29"/>
  <c r="D105" i="29"/>
  <c r="C105" i="29"/>
  <c r="H104" i="29"/>
  <c r="G104" i="29"/>
  <c r="F104" i="29"/>
  <c r="E104" i="29"/>
  <c r="D104" i="29"/>
  <c r="C104" i="29"/>
  <c r="H103" i="29"/>
  <c r="G103" i="29"/>
  <c r="F103" i="29"/>
  <c r="E103" i="29"/>
  <c r="D103" i="29"/>
  <c r="C103" i="29"/>
  <c r="H102" i="29"/>
  <c r="G102" i="29"/>
  <c r="F102" i="29"/>
  <c r="E102" i="29"/>
  <c r="D102" i="29"/>
  <c r="C102" i="29"/>
  <c r="H101" i="29"/>
  <c r="G101" i="29"/>
  <c r="F101" i="29"/>
  <c r="E101" i="29"/>
  <c r="D101" i="29"/>
  <c r="C101" i="29"/>
  <c r="H100" i="29"/>
  <c r="G100" i="29"/>
  <c r="F100" i="29"/>
  <c r="E100" i="29"/>
  <c r="D100" i="29"/>
  <c r="C100" i="29"/>
  <c r="H99" i="29"/>
  <c r="G99" i="29"/>
  <c r="F99" i="29"/>
  <c r="E99" i="29"/>
  <c r="D99" i="29"/>
  <c r="C99" i="29"/>
  <c r="H98" i="29"/>
  <c r="G98" i="29"/>
  <c r="F98" i="29"/>
  <c r="E98" i="29"/>
  <c r="D98" i="29"/>
  <c r="C98" i="29"/>
  <c r="H97" i="29"/>
  <c r="G97" i="29"/>
  <c r="F97" i="29"/>
  <c r="E97" i="29"/>
  <c r="D97" i="29"/>
  <c r="C97" i="29"/>
  <c r="H96" i="29"/>
  <c r="G96" i="29"/>
  <c r="F96" i="29"/>
  <c r="E96" i="29"/>
  <c r="D96" i="29"/>
  <c r="C96" i="29"/>
  <c r="H95" i="29"/>
  <c r="G95" i="29"/>
  <c r="F95" i="29"/>
  <c r="E95" i="29"/>
  <c r="D95" i="29"/>
  <c r="C95" i="29"/>
  <c r="H94" i="29"/>
  <c r="G94" i="29"/>
  <c r="F94" i="29"/>
  <c r="E94" i="29"/>
  <c r="D94" i="29"/>
  <c r="H93" i="29"/>
  <c r="G93" i="29"/>
  <c r="F93" i="29"/>
  <c r="E93" i="29"/>
  <c r="D93" i="29"/>
  <c r="H92" i="29"/>
  <c r="G92" i="29"/>
  <c r="F92" i="29"/>
  <c r="E92" i="29"/>
  <c r="D92" i="29"/>
  <c r="C92" i="29"/>
  <c r="H91" i="29"/>
  <c r="G91" i="29"/>
  <c r="F91" i="29"/>
  <c r="E91" i="29"/>
  <c r="D91" i="29"/>
  <c r="C91" i="29"/>
  <c r="H90" i="29"/>
  <c r="G90" i="29"/>
  <c r="F90" i="29"/>
  <c r="E90" i="29"/>
  <c r="D90" i="29"/>
  <c r="C90" i="29"/>
  <c r="H89" i="29"/>
  <c r="G89" i="29"/>
  <c r="F89" i="29"/>
  <c r="E89" i="29"/>
  <c r="D89" i="29"/>
  <c r="C89" i="29"/>
  <c r="H88" i="29"/>
  <c r="G88" i="29"/>
  <c r="F88" i="29"/>
  <c r="E88" i="29"/>
  <c r="D88" i="29"/>
  <c r="C88" i="29"/>
  <c r="H87" i="29"/>
  <c r="G87" i="29"/>
  <c r="F87" i="29"/>
  <c r="E87" i="29"/>
  <c r="D87" i="29"/>
  <c r="C87" i="29"/>
  <c r="H86" i="29"/>
  <c r="G86" i="29"/>
  <c r="F86" i="29"/>
  <c r="E86" i="29"/>
  <c r="D86" i="29"/>
  <c r="C86" i="29"/>
  <c r="H85" i="29"/>
  <c r="G85" i="29"/>
  <c r="F85" i="29"/>
  <c r="E85" i="29"/>
  <c r="D85" i="29"/>
  <c r="C85" i="29"/>
  <c r="H84" i="29"/>
  <c r="G84" i="29"/>
  <c r="F84" i="29"/>
  <c r="E84" i="29"/>
  <c r="D84" i="29"/>
  <c r="C84" i="29"/>
  <c r="H83" i="29"/>
  <c r="G83" i="29"/>
  <c r="F83" i="29"/>
  <c r="E83" i="29"/>
  <c r="D83" i="29"/>
  <c r="C83" i="29"/>
  <c r="H82" i="29"/>
  <c r="G82" i="29"/>
  <c r="F82" i="29"/>
  <c r="E82" i="29"/>
  <c r="D82" i="29"/>
  <c r="C82" i="29"/>
  <c r="H81" i="29"/>
  <c r="G81" i="29"/>
  <c r="F81" i="29"/>
  <c r="E81" i="29"/>
  <c r="D81" i="29"/>
  <c r="C81" i="29"/>
  <c r="H80" i="29"/>
  <c r="G80" i="29"/>
  <c r="F80" i="29"/>
  <c r="E80" i="29"/>
  <c r="D80" i="29"/>
  <c r="C80" i="29"/>
  <c r="H79" i="29"/>
  <c r="G79" i="29"/>
  <c r="F79" i="29"/>
  <c r="E79" i="29"/>
  <c r="D79" i="29"/>
  <c r="C79" i="29"/>
  <c r="H78" i="29"/>
  <c r="G78" i="29"/>
  <c r="F78" i="29"/>
  <c r="E78" i="29"/>
  <c r="D78" i="29"/>
  <c r="C78" i="29"/>
  <c r="H77" i="29"/>
  <c r="G77" i="29"/>
  <c r="F77" i="29"/>
  <c r="E77" i="29"/>
  <c r="D77" i="29"/>
  <c r="C77" i="29"/>
  <c r="H76" i="29"/>
  <c r="G76" i="29"/>
  <c r="F76" i="29"/>
  <c r="E76" i="29"/>
  <c r="D76" i="29"/>
  <c r="C76" i="29"/>
  <c r="H75" i="29"/>
  <c r="G75" i="29"/>
  <c r="F75" i="29"/>
  <c r="E75" i="29"/>
  <c r="D75" i="29"/>
  <c r="C75" i="29"/>
  <c r="H63" i="29"/>
  <c r="G63" i="29"/>
  <c r="F63" i="29"/>
  <c r="E63" i="29"/>
  <c r="D63" i="29"/>
  <c r="C63" i="29"/>
  <c r="H62" i="29"/>
  <c r="G62" i="29"/>
  <c r="F62" i="29"/>
  <c r="E62" i="29"/>
  <c r="D62" i="29"/>
  <c r="C62" i="29"/>
  <c r="H61" i="29"/>
  <c r="G61" i="29"/>
  <c r="F61" i="29"/>
  <c r="E61" i="29"/>
  <c r="D61" i="29"/>
  <c r="C61" i="29"/>
  <c r="G60" i="29"/>
  <c r="F60" i="29"/>
  <c r="E60" i="29"/>
  <c r="D60" i="29"/>
  <c r="G59" i="29"/>
  <c r="F59" i="29"/>
  <c r="E59" i="29"/>
  <c r="D59"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I35" i="29"/>
  <c r="H35" i="29"/>
  <c r="G35" i="29"/>
  <c r="F35" i="29"/>
  <c r="E35" i="29"/>
  <c r="D35" i="29"/>
  <c r="C35" i="29"/>
  <c r="I34" i="29"/>
  <c r="H34" i="29"/>
  <c r="G34" i="29"/>
  <c r="F34" i="29"/>
  <c r="E34" i="29"/>
  <c r="D34" i="29"/>
  <c r="C34" i="29"/>
  <c r="I33" i="29"/>
  <c r="H33" i="29"/>
  <c r="G33" i="29"/>
  <c r="F33" i="29"/>
  <c r="E33" i="29"/>
  <c r="D33" i="29"/>
  <c r="C33" i="29"/>
  <c r="I32" i="29"/>
  <c r="H32" i="29"/>
  <c r="G32" i="29"/>
  <c r="F32" i="29"/>
  <c r="E32" i="29"/>
  <c r="D32" i="29"/>
  <c r="C32" i="29"/>
  <c r="I31" i="29"/>
  <c r="H31" i="29"/>
  <c r="G31" i="29"/>
  <c r="F31" i="29"/>
  <c r="E31" i="29"/>
  <c r="D31" i="29"/>
  <c r="C31" i="29"/>
  <c r="I30" i="29"/>
  <c r="H30" i="29"/>
  <c r="G30" i="29"/>
  <c r="F30" i="29"/>
  <c r="E30" i="29"/>
  <c r="D30" i="29"/>
  <c r="C30" i="29"/>
  <c r="I29" i="29"/>
  <c r="H29" i="29"/>
  <c r="G29" i="29"/>
  <c r="F29" i="29"/>
  <c r="E29" i="29"/>
  <c r="D29" i="29"/>
  <c r="C29" i="29"/>
  <c r="H28" i="29"/>
  <c r="G28" i="29"/>
  <c r="F28" i="29"/>
  <c r="E28" i="29"/>
  <c r="D28" i="29"/>
  <c r="C28"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H3" i="29"/>
  <c r="G3" i="29"/>
  <c r="F3" i="29"/>
  <c r="E3" i="29"/>
  <c r="D3" i="29"/>
  <c r="C3" i="29"/>
  <c r="H2" i="29"/>
  <c r="G2" i="29"/>
  <c r="F2" i="29"/>
  <c r="E2" i="29"/>
  <c r="D2" i="29"/>
  <c r="C2" i="29"/>
  <c r="H1" i="29"/>
  <c r="G1" i="29"/>
  <c r="F1" i="29"/>
  <c r="E1" i="29"/>
  <c r="D1" i="29"/>
  <c r="C1" i="29"/>
  <c r="H7" i="20"/>
  <c r="G7" i="20"/>
  <c r="F7" i="20"/>
  <c r="E7" i="20"/>
  <c r="D7" i="20"/>
  <c r="C7" i="20"/>
  <c r="B7" i="20"/>
  <c r="A7" i="20"/>
  <c r="H6" i="20"/>
  <c r="G6" i="20"/>
  <c r="F6" i="20"/>
  <c r="E6" i="20"/>
  <c r="D6" i="20"/>
  <c r="C6" i="20"/>
  <c r="B6" i="20"/>
  <c r="A6" i="20"/>
  <c r="H5" i="20"/>
  <c r="G5" i="20"/>
  <c r="F5" i="20"/>
  <c r="E5" i="20"/>
  <c r="D5" i="20"/>
  <c r="C5" i="20"/>
  <c r="B5" i="20"/>
  <c r="A5" i="20"/>
  <c r="H4" i="20"/>
  <c r="G4" i="20"/>
  <c r="F4" i="20"/>
  <c r="E4" i="20"/>
  <c r="D4" i="20"/>
  <c r="C4" i="20"/>
  <c r="B4" i="20"/>
  <c r="A4" i="20"/>
  <c r="H3" i="20"/>
  <c r="G3" i="20"/>
  <c r="F3" i="20"/>
  <c r="E3" i="20"/>
  <c r="D3" i="20"/>
  <c r="C3" i="20"/>
  <c r="B3" i="20"/>
  <c r="A3" i="20"/>
  <c r="H2" i="20"/>
  <c r="G2" i="20"/>
  <c r="F2" i="20"/>
  <c r="E2" i="20"/>
  <c r="D2" i="20"/>
  <c r="C2" i="20"/>
  <c r="B2" i="20"/>
  <c r="A2" i="20"/>
  <c r="H1" i="20"/>
  <c r="G1" i="20"/>
  <c r="F1" i="20"/>
  <c r="E1" i="20"/>
  <c r="D1" i="20"/>
  <c r="C1" i="20"/>
  <c r="B1" i="20"/>
  <c r="A1" i="20"/>
  <c r="H29" i="17"/>
  <c r="G29" i="17"/>
  <c r="F29" i="17"/>
  <c r="E29" i="17"/>
  <c r="D29" i="17"/>
  <c r="C29" i="17"/>
  <c r="B29" i="17"/>
  <c r="A29" i="17"/>
  <c r="H28" i="17"/>
  <c r="G28" i="17"/>
  <c r="F28" i="17"/>
  <c r="E28" i="17"/>
  <c r="D28" i="17"/>
  <c r="C28" i="17"/>
  <c r="B28" i="17"/>
  <c r="A28" i="17"/>
  <c r="H27" i="17"/>
  <c r="G27" i="17"/>
  <c r="F27" i="17"/>
  <c r="E27" i="17"/>
  <c r="D27" i="17"/>
  <c r="C27" i="17"/>
  <c r="B27" i="17"/>
  <c r="A27" i="17"/>
  <c r="H20" i="17"/>
  <c r="G20" i="17"/>
  <c r="F20" i="17"/>
  <c r="E20" i="17"/>
  <c r="D20" i="17"/>
  <c r="C20" i="17"/>
  <c r="B20" i="17"/>
  <c r="H18" i="17"/>
  <c r="G18" i="17"/>
  <c r="F18" i="17"/>
  <c r="E18" i="17"/>
  <c r="D18" i="17"/>
  <c r="C18" i="17"/>
  <c r="B18" i="17"/>
  <c r="A18" i="17"/>
  <c r="H17" i="17"/>
  <c r="G17" i="17"/>
  <c r="F17" i="17"/>
  <c r="E17" i="17"/>
  <c r="D17" i="17"/>
  <c r="C17" i="17"/>
  <c r="B17" i="17"/>
  <c r="A17" i="17"/>
  <c r="H14" i="17"/>
  <c r="G14" i="17"/>
  <c r="F14" i="17"/>
  <c r="E14" i="17"/>
  <c r="D14" i="17"/>
  <c r="C14" i="17"/>
  <c r="B14" i="17"/>
  <c r="H13" i="17"/>
  <c r="G13" i="17"/>
  <c r="F13" i="17"/>
  <c r="E13" i="17"/>
  <c r="D13" i="17"/>
  <c r="C13" i="17"/>
  <c r="B13" i="17"/>
  <c r="A13" i="17"/>
  <c r="H12" i="17"/>
  <c r="G12" i="17"/>
  <c r="F12" i="17"/>
  <c r="E12" i="17"/>
  <c r="D12" i="17"/>
  <c r="C12" i="17"/>
  <c r="B12" i="17"/>
  <c r="A12" i="17"/>
  <c r="H11" i="17"/>
  <c r="G11" i="17"/>
  <c r="F11" i="17"/>
  <c r="E11" i="17"/>
  <c r="D11" i="17"/>
  <c r="C11" i="17"/>
  <c r="B11" i="17"/>
  <c r="A11" i="17"/>
  <c r="H7" i="17"/>
  <c r="G7" i="17"/>
  <c r="F7" i="17"/>
  <c r="E7" i="17"/>
  <c r="D7" i="17"/>
  <c r="C7" i="17"/>
  <c r="B7" i="17"/>
  <c r="A7" i="17"/>
  <c r="H6" i="17"/>
  <c r="G6" i="17"/>
  <c r="F6" i="17"/>
  <c r="E6" i="17"/>
  <c r="D6" i="17"/>
  <c r="C6" i="17"/>
  <c r="B6" i="17"/>
  <c r="A6" i="17"/>
  <c r="H5" i="17"/>
  <c r="G5" i="17"/>
  <c r="F5" i="17"/>
  <c r="E5" i="17"/>
  <c r="D5" i="17"/>
  <c r="C5" i="17"/>
  <c r="B5" i="17"/>
  <c r="A5" i="17"/>
  <c r="H4" i="17"/>
  <c r="G4" i="17"/>
  <c r="F4" i="17"/>
  <c r="E4" i="17"/>
  <c r="D4" i="17"/>
  <c r="C4" i="17"/>
  <c r="B4" i="17"/>
  <c r="A4" i="17"/>
  <c r="H3" i="17"/>
  <c r="G3" i="17"/>
  <c r="F3" i="17"/>
  <c r="E3" i="17"/>
  <c r="D3" i="17"/>
  <c r="C3" i="17"/>
  <c r="B3" i="17"/>
  <c r="A3" i="17"/>
  <c r="H1" i="17"/>
  <c r="G1" i="17"/>
  <c r="F1" i="17"/>
  <c r="E1" i="17"/>
  <c r="D1" i="17"/>
  <c r="C1" i="17"/>
  <c r="B1" i="17"/>
  <c r="A1" i="17"/>
  <c r="H16" i="19"/>
  <c r="G16" i="19"/>
  <c r="F16" i="19"/>
  <c r="E16" i="19"/>
  <c r="D16" i="19"/>
  <c r="C16" i="19"/>
  <c r="B16" i="19"/>
  <c r="A16" i="19"/>
  <c r="H15" i="19"/>
  <c r="G15" i="19"/>
  <c r="F15" i="19"/>
  <c r="E15" i="19"/>
  <c r="D15" i="19"/>
  <c r="C15" i="19"/>
  <c r="B15" i="19"/>
  <c r="A15" i="19"/>
  <c r="H14" i="19"/>
  <c r="G14" i="19"/>
  <c r="F14" i="19"/>
  <c r="E14" i="19"/>
  <c r="D14" i="19"/>
  <c r="C14" i="19"/>
  <c r="B14" i="19"/>
  <c r="A14" i="19"/>
  <c r="H13" i="19"/>
  <c r="G13" i="19"/>
  <c r="F13" i="19"/>
  <c r="E13" i="19"/>
  <c r="D13" i="19"/>
  <c r="C13" i="19"/>
  <c r="B13" i="19"/>
  <c r="A13" i="19"/>
  <c r="H12" i="19"/>
  <c r="G12" i="19"/>
  <c r="F12" i="19"/>
  <c r="E12" i="19"/>
  <c r="D12" i="19"/>
  <c r="C12" i="19"/>
  <c r="B12" i="19"/>
  <c r="A12" i="19"/>
  <c r="H11" i="19"/>
  <c r="G11" i="19"/>
  <c r="F11" i="19"/>
  <c r="E11" i="19"/>
  <c r="D11" i="19"/>
  <c r="C11" i="19"/>
  <c r="B11" i="19"/>
  <c r="A11" i="19"/>
  <c r="H10" i="19"/>
  <c r="G10" i="19"/>
  <c r="F10" i="19"/>
  <c r="E10" i="19"/>
  <c r="D10" i="19"/>
  <c r="C10" i="19"/>
  <c r="B10" i="19"/>
  <c r="A10" i="19"/>
  <c r="H9" i="19"/>
  <c r="G9" i="19"/>
  <c r="F9" i="19"/>
  <c r="E9" i="19"/>
  <c r="D9" i="19"/>
  <c r="C9" i="19"/>
  <c r="B9" i="19"/>
  <c r="A9" i="19"/>
  <c r="H8" i="19"/>
  <c r="G8" i="19"/>
  <c r="F8" i="19"/>
  <c r="E8" i="19"/>
  <c r="D8" i="19"/>
  <c r="C8" i="19"/>
  <c r="B8" i="19"/>
  <c r="A8" i="19"/>
  <c r="H7" i="19"/>
  <c r="G7" i="19"/>
  <c r="F7" i="19"/>
  <c r="E7" i="19"/>
  <c r="D7" i="19"/>
  <c r="C7" i="19"/>
  <c r="B7" i="19"/>
  <c r="A7" i="19"/>
  <c r="H6" i="19"/>
  <c r="G6" i="19"/>
  <c r="F6" i="19"/>
  <c r="E6" i="19"/>
  <c r="D6" i="19"/>
  <c r="C6" i="19"/>
  <c r="B6" i="19"/>
  <c r="A6" i="19"/>
  <c r="H5" i="19"/>
  <c r="G5" i="19"/>
  <c r="F5" i="19"/>
  <c r="E5" i="19"/>
  <c r="D5" i="19"/>
  <c r="C5" i="19"/>
  <c r="B5" i="19"/>
  <c r="A5" i="19"/>
  <c r="H4" i="19"/>
  <c r="G4" i="19"/>
  <c r="F4" i="19"/>
  <c r="E4" i="19"/>
  <c r="D4" i="19"/>
  <c r="C4" i="19"/>
  <c r="B4" i="19"/>
  <c r="A4" i="19"/>
  <c r="H3" i="19"/>
  <c r="G3" i="19"/>
  <c r="F3" i="19"/>
  <c r="E3" i="19"/>
  <c r="D3" i="19"/>
  <c r="C3" i="19"/>
  <c r="B3" i="19"/>
  <c r="A3" i="19"/>
  <c r="H2" i="19"/>
  <c r="G2" i="19"/>
  <c r="F2" i="19"/>
  <c r="E2" i="19"/>
  <c r="D2" i="19"/>
  <c r="C2" i="19"/>
  <c r="B2" i="19"/>
  <c r="A2" i="19"/>
  <c r="H1" i="19"/>
  <c r="G1" i="19"/>
  <c r="F1" i="19"/>
  <c r="E1" i="19"/>
  <c r="D1" i="19"/>
  <c r="C1" i="19"/>
  <c r="B1" i="19"/>
  <c r="A1" i="19"/>
  <c r="H15" i="15"/>
  <c r="G15" i="15"/>
  <c r="F15" i="15"/>
  <c r="E15" i="15"/>
  <c r="D15" i="15"/>
  <c r="C15" i="15"/>
  <c r="B15" i="15"/>
  <c r="A15" i="15"/>
  <c r="H14" i="15"/>
  <c r="G14" i="15"/>
  <c r="F14" i="15"/>
  <c r="E14" i="15"/>
  <c r="D14" i="15"/>
  <c r="C14" i="15"/>
  <c r="B14" i="15"/>
  <c r="A14" i="15"/>
  <c r="H13" i="15"/>
  <c r="G13" i="15"/>
  <c r="F13" i="15"/>
  <c r="E13" i="15"/>
  <c r="D13" i="15"/>
  <c r="C13" i="15"/>
  <c r="B13" i="15"/>
  <c r="A13" i="15"/>
  <c r="H12" i="15"/>
  <c r="G12" i="15"/>
  <c r="F12" i="15"/>
  <c r="E12" i="15"/>
  <c r="D12" i="15"/>
  <c r="C12" i="15"/>
  <c r="B12" i="15"/>
  <c r="A12" i="15"/>
  <c r="H7" i="15"/>
  <c r="G7" i="15"/>
  <c r="F7" i="15"/>
  <c r="E7" i="15"/>
  <c r="D7" i="15"/>
  <c r="C7" i="15"/>
  <c r="B7" i="15"/>
  <c r="A7" i="15"/>
  <c r="H6" i="15"/>
  <c r="G6" i="15"/>
  <c r="F6" i="15"/>
  <c r="E6" i="15"/>
  <c r="D6" i="15"/>
  <c r="C6" i="15"/>
  <c r="B6" i="15"/>
  <c r="A6" i="15"/>
  <c r="H5" i="15"/>
  <c r="G5" i="15"/>
  <c r="F5" i="15"/>
  <c r="E5" i="15"/>
  <c r="D5" i="15"/>
  <c r="C5" i="15"/>
  <c r="B5" i="15"/>
  <c r="A5" i="15"/>
  <c r="H4" i="15"/>
  <c r="G4" i="15"/>
  <c r="F4" i="15"/>
  <c r="E4" i="15"/>
  <c r="D4" i="15"/>
  <c r="C4" i="15"/>
  <c r="B4" i="15"/>
  <c r="A4" i="15"/>
  <c r="H3" i="15"/>
  <c r="G3" i="15"/>
  <c r="F3" i="15"/>
  <c r="E3" i="15"/>
  <c r="D3" i="15"/>
  <c r="C3" i="15"/>
  <c r="B3" i="15"/>
  <c r="A3" i="15"/>
  <c r="H2" i="15"/>
  <c r="G2" i="15"/>
  <c r="F2" i="15"/>
  <c r="E2" i="15"/>
  <c r="D2" i="15"/>
  <c r="C2" i="15"/>
  <c r="B2" i="15"/>
  <c r="A2" i="15"/>
  <c r="H1" i="15"/>
  <c r="G1" i="15"/>
  <c r="F1" i="15"/>
  <c r="E1" i="15"/>
  <c r="D1" i="15"/>
  <c r="C1" i="15"/>
  <c r="B1" i="15"/>
  <c r="A1" i="15"/>
  <c r="H34" i="24"/>
  <c r="G34" i="24"/>
  <c r="F34" i="24"/>
  <c r="E34" i="24"/>
  <c r="D34" i="24"/>
  <c r="C34" i="24"/>
  <c r="B34" i="24"/>
  <c r="A34" i="24"/>
  <c r="H33" i="24"/>
  <c r="G33" i="24"/>
  <c r="F33" i="24"/>
  <c r="E33" i="24"/>
  <c r="D33" i="24"/>
  <c r="C33" i="24"/>
  <c r="B33" i="24"/>
  <c r="A33" i="24"/>
  <c r="H32" i="24"/>
  <c r="G32" i="24"/>
  <c r="F32" i="24"/>
  <c r="E32" i="24"/>
  <c r="D32" i="24"/>
  <c r="C32" i="24"/>
  <c r="B32" i="24"/>
  <c r="A32" i="24"/>
  <c r="H31" i="24"/>
  <c r="G31" i="24"/>
  <c r="F31" i="24"/>
  <c r="E31" i="24"/>
  <c r="D31" i="24"/>
  <c r="C31" i="24"/>
  <c r="B31" i="24"/>
  <c r="A31" i="24"/>
  <c r="H23" i="24"/>
  <c r="G23" i="24"/>
  <c r="F23" i="24"/>
  <c r="E23" i="24"/>
  <c r="D23" i="24"/>
  <c r="C23" i="24"/>
  <c r="B23" i="24"/>
  <c r="A23" i="24"/>
  <c r="H22" i="24"/>
  <c r="G22" i="24"/>
  <c r="F22" i="24"/>
  <c r="E22" i="24"/>
  <c r="D22" i="24"/>
  <c r="C22" i="24"/>
  <c r="B22" i="24"/>
  <c r="A22" i="24"/>
  <c r="H21" i="24"/>
  <c r="G21" i="24"/>
  <c r="F21" i="24"/>
  <c r="E21" i="24"/>
  <c r="D21" i="24"/>
  <c r="C21" i="24"/>
  <c r="B21" i="24"/>
  <c r="A21" i="24"/>
  <c r="H20" i="24"/>
  <c r="G20" i="24"/>
  <c r="F20" i="24"/>
  <c r="E20" i="24"/>
  <c r="D20" i="24"/>
  <c r="C20" i="24"/>
  <c r="B20" i="24"/>
  <c r="A20" i="24"/>
  <c r="H14" i="24"/>
  <c r="G14" i="24"/>
  <c r="F14" i="24"/>
  <c r="E14" i="24"/>
  <c r="D14" i="24"/>
  <c r="C14" i="24"/>
  <c r="B14" i="24"/>
  <c r="A14" i="24"/>
  <c r="H13" i="24"/>
  <c r="G13" i="24"/>
  <c r="F13" i="24"/>
  <c r="E13" i="24"/>
  <c r="D13" i="24"/>
  <c r="C13" i="24"/>
  <c r="B13" i="24"/>
  <c r="A13" i="24"/>
  <c r="H12" i="24"/>
  <c r="G12" i="24"/>
  <c r="F12" i="24"/>
  <c r="E12" i="24"/>
  <c r="D12" i="24"/>
  <c r="C12" i="24"/>
  <c r="B12" i="24"/>
  <c r="A12" i="24"/>
  <c r="H11" i="24"/>
  <c r="G11" i="24"/>
  <c r="F11" i="24"/>
  <c r="E11" i="24"/>
  <c r="D11" i="24"/>
  <c r="C11" i="24"/>
  <c r="B11" i="24"/>
  <c r="A11" i="24"/>
  <c r="H7" i="24"/>
  <c r="G7" i="24"/>
  <c r="F7" i="24"/>
  <c r="E7" i="24"/>
  <c r="D7" i="24"/>
  <c r="C7" i="24"/>
  <c r="B7" i="24"/>
  <c r="A7" i="24"/>
  <c r="H6" i="24"/>
  <c r="G6" i="24"/>
  <c r="F6" i="24"/>
  <c r="E6" i="24"/>
  <c r="D6" i="24"/>
  <c r="C6" i="24"/>
  <c r="B6" i="24"/>
  <c r="A6" i="24"/>
  <c r="H5" i="24"/>
  <c r="G5" i="24"/>
  <c r="F5" i="24"/>
  <c r="E5" i="24"/>
  <c r="D5" i="24"/>
  <c r="C5" i="24"/>
  <c r="B5" i="24"/>
  <c r="A5" i="24"/>
  <c r="H4" i="24"/>
  <c r="G4" i="24"/>
  <c r="F4" i="24"/>
  <c r="E4" i="24"/>
  <c r="D4" i="24"/>
  <c r="C4" i="24"/>
  <c r="B4" i="24"/>
  <c r="A4" i="24"/>
  <c r="H3" i="24"/>
  <c r="G3" i="24"/>
  <c r="F3" i="24"/>
  <c r="E3" i="24"/>
  <c r="D3" i="24"/>
  <c r="C3" i="24"/>
  <c r="B3" i="24"/>
  <c r="A3" i="24"/>
  <c r="H2" i="24"/>
  <c r="G2" i="24"/>
  <c r="F2" i="24"/>
  <c r="E2" i="24"/>
  <c r="D2" i="24"/>
  <c r="C2" i="24"/>
  <c r="B2" i="24"/>
  <c r="A2" i="24"/>
  <c r="H1" i="24"/>
  <c r="G1" i="24"/>
  <c r="F1" i="24"/>
  <c r="E1" i="24"/>
  <c r="D1" i="24"/>
  <c r="C1" i="24"/>
  <c r="B1" i="24"/>
  <c r="A1" i="24"/>
  <c r="H39" i="14"/>
  <c r="G39" i="14"/>
  <c r="F39" i="14"/>
  <c r="E39" i="14"/>
  <c r="D39" i="14"/>
  <c r="C39" i="14"/>
  <c r="B39" i="14"/>
  <c r="A39" i="14"/>
  <c r="H38" i="14"/>
  <c r="G38" i="14"/>
  <c r="F38" i="14"/>
  <c r="E38" i="14"/>
  <c r="D38" i="14"/>
  <c r="C38" i="14"/>
  <c r="B38" i="14"/>
  <c r="A38" i="14"/>
  <c r="H37" i="14"/>
  <c r="G37" i="14"/>
  <c r="F37" i="14"/>
  <c r="E37" i="14"/>
  <c r="D37" i="14"/>
  <c r="C37" i="14"/>
  <c r="B37" i="14"/>
  <c r="A37" i="14"/>
  <c r="H36" i="14"/>
  <c r="G36" i="14"/>
  <c r="F36" i="14"/>
  <c r="E36" i="14"/>
  <c r="D36" i="14"/>
  <c r="C36" i="14"/>
  <c r="B36" i="14"/>
  <c r="A36" i="14"/>
  <c r="H35" i="14"/>
  <c r="G35" i="14"/>
  <c r="F35" i="14"/>
  <c r="E35" i="14"/>
  <c r="D35" i="14"/>
  <c r="C35" i="14"/>
  <c r="B35" i="14"/>
  <c r="A35" i="14"/>
  <c r="H34" i="14"/>
  <c r="G34" i="14"/>
  <c r="F34" i="14"/>
  <c r="E34" i="14"/>
  <c r="D34" i="14"/>
  <c r="C34" i="14"/>
  <c r="B34" i="14"/>
  <c r="A34" i="14"/>
  <c r="H33" i="14"/>
  <c r="G33" i="14"/>
  <c r="F33" i="14"/>
  <c r="E33" i="14"/>
  <c r="D33" i="14"/>
  <c r="C33" i="14"/>
  <c r="B33" i="14"/>
  <c r="A33" i="14"/>
  <c r="H32" i="14"/>
  <c r="G32" i="14"/>
  <c r="F32" i="14"/>
  <c r="E32" i="14"/>
  <c r="D32" i="14"/>
  <c r="C32" i="14"/>
  <c r="B32" i="14"/>
  <c r="A32" i="14"/>
  <c r="H31" i="14"/>
  <c r="G31" i="14"/>
  <c r="F31" i="14"/>
  <c r="E31" i="14"/>
  <c r="D31" i="14"/>
  <c r="C31" i="14"/>
  <c r="B31" i="14"/>
  <c r="A31" i="14"/>
  <c r="H30" i="14"/>
  <c r="G30" i="14"/>
  <c r="F30" i="14"/>
  <c r="E30" i="14"/>
  <c r="D30" i="14"/>
  <c r="C30" i="14"/>
  <c r="B30" i="14"/>
  <c r="A30" i="14"/>
  <c r="H29" i="14"/>
  <c r="G29" i="14"/>
  <c r="F29" i="14"/>
  <c r="E29" i="14"/>
  <c r="D29" i="14"/>
  <c r="C29" i="14"/>
  <c r="B29" i="14"/>
  <c r="A29" i="14"/>
  <c r="H28" i="14"/>
  <c r="G28" i="14"/>
  <c r="F28" i="14"/>
  <c r="E28" i="14"/>
  <c r="D28" i="14"/>
  <c r="C28" i="14"/>
  <c r="B28" i="14"/>
  <c r="A28" i="14"/>
  <c r="H27" i="14"/>
  <c r="G27" i="14"/>
  <c r="F27" i="14"/>
  <c r="E27" i="14"/>
  <c r="D27" i="14"/>
  <c r="C27" i="14"/>
  <c r="B27" i="14"/>
  <c r="A27" i="14"/>
  <c r="H26" i="14"/>
  <c r="G26" i="14"/>
  <c r="F26" i="14"/>
  <c r="E26" i="14"/>
  <c r="D26" i="14"/>
  <c r="C26" i="14"/>
  <c r="B26" i="14"/>
  <c r="A26" i="14"/>
  <c r="H25" i="14"/>
  <c r="G25" i="14"/>
  <c r="F25" i="14"/>
  <c r="E25" i="14"/>
  <c r="D25" i="14"/>
  <c r="C25" i="14"/>
  <c r="B25" i="14"/>
  <c r="A25" i="14"/>
  <c r="H24" i="14"/>
  <c r="G24" i="14"/>
  <c r="F24" i="14"/>
  <c r="E24" i="14"/>
  <c r="D24" i="14"/>
  <c r="C24" i="14"/>
  <c r="B24" i="14"/>
  <c r="A24" i="14"/>
  <c r="H23" i="14"/>
  <c r="G23" i="14"/>
  <c r="F23" i="14"/>
  <c r="E23" i="14"/>
  <c r="D23" i="14"/>
  <c r="C23" i="14"/>
  <c r="B23" i="14"/>
  <c r="A23" i="14"/>
  <c r="H22" i="14"/>
  <c r="G22" i="14"/>
  <c r="F22" i="14"/>
  <c r="E22" i="14"/>
  <c r="D22" i="14"/>
  <c r="C22" i="14"/>
  <c r="B22" i="14"/>
  <c r="A22" i="14"/>
  <c r="H21" i="14"/>
  <c r="G21" i="14"/>
  <c r="F21" i="14"/>
  <c r="E21" i="14"/>
  <c r="D21" i="14"/>
  <c r="C21" i="14"/>
  <c r="B21" i="14"/>
  <c r="A21" i="14"/>
  <c r="H20" i="14"/>
  <c r="G20" i="14"/>
  <c r="F20" i="14"/>
  <c r="E20" i="14"/>
  <c r="D20" i="14"/>
  <c r="C20" i="14"/>
  <c r="B20" i="14"/>
  <c r="A20" i="14"/>
  <c r="H19" i="14"/>
  <c r="G19" i="14"/>
  <c r="F19" i="14"/>
  <c r="E19" i="14"/>
  <c r="D19" i="14"/>
  <c r="C19" i="14"/>
  <c r="B19" i="14"/>
  <c r="A19" i="14"/>
  <c r="H18" i="14"/>
  <c r="G18" i="14"/>
  <c r="F18" i="14"/>
  <c r="E18" i="14"/>
  <c r="D18" i="14"/>
  <c r="C18" i="14"/>
  <c r="B18" i="14"/>
  <c r="A18" i="14"/>
  <c r="H17" i="14"/>
  <c r="G17" i="14"/>
  <c r="F17" i="14"/>
  <c r="E17" i="14"/>
  <c r="D17" i="14"/>
  <c r="C17" i="14"/>
  <c r="B17" i="14"/>
  <c r="A17" i="14"/>
  <c r="H16" i="14"/>
  <c r="G16" i="14"/>
  <c r="F16" i="14"/>
  <c r="E16" i="14"/>
  <c r="D16" i="14"/>
  <c r="C16" i="14"/>
  <c r="B16" i="14"/>
  <c r="A16" i="14"/>
  <c r="H15" i="14"/>
  <c r="G15" i="14"/>
  <c r="F15" i="14"/>
  <c r="E15" i="14"/>
  <c r="D15" i="14"/>
  <c r="C15" i="14"/>
  <c r="B15" i="14"/>
  <c r="A15" i="14"/>
  <c r="H14" i="14"/>
  <c r="G14" i="14"/>
  <c r="F14" i="14"/>
  <c r="E14" i="14"/>
  <c r="D14" i="14"/>
  <c r="C14" i="14"/>
  <c r="B14" i="14"/>
  <c r="A14" i="14"/>
  <c r="H13" i="14"/>
  <c r="G13" i="14"/>
  <c r="F13" i="14"/>
  <c r="E13" i="14"/>
  <c r="D13" i="14"/>
  <c r="C13" i="14"/>
  <c r="B13" i="14"/>
  <c r="A13" i="14"/>
  <c r="H12" i="14"/>
  <c r="G12" i="14"/>
  <c r="F12" i="14"/>
  <c r="E12" i="14"/>
  <c r="D12" i="14"/>
  <c r="C12" i="14"/>
  <c r="B12" i="14"/>
  <c r="A12" i="14"/>
  <c r="H11" i="14"/>
  <c r="G11" i="14"/>
  <c r="F11" i="14"/>
  <c r="E11" i="14"/>
  <c r="D11" i="14"/>
  <c r="C11" i="14"/>
  <c r="B11" i="14"/>
  <c r="A11" i="14"/>
  <c r="H7" i="14"/>
  <c r="G7" i="14"/>
  <c r="F7" i="14"/>
  <c r="E7" i="14"/>
  <c r="D7" i="14"/>
  <c r="C7" i="14"/>
  <c r="B7" i="14"/>
  <c r="A7" i="14"/>
  <c r="H6" i="14"/>
  <c r="G6" i="14"/>
  <c r="F6" i="14"/>
  <c r="E6" i="14"/>
  <c r="D6" i="14"/>
  <c r="C6" i="14"/>
  <c r="B6" i="14"/>
  <c r="A6" i="14"/>
  <c r="H5" i="14"/>
  <c r="G5" i="14"/>
  <c r="F5" i="14"/>
  <c r="E5" i="14"/>
  <c r="D5" i="14"/>
  <c r="C5" i="14"/>
  <c r="B5" i="14"/>
  <c r="A5" i="14"/>
  <c r="H4" i="14"/>
  <c r="G4" i="14"/>
  <c r="F4" i="14"/>
  <c r="E4" i="14"/>
  <c r="D4" i="14"/>
  <c r="C4" i="14"/>
  <c r="B4" i="14"/>
  <c r="A4" i="14"/>
  <c r="H3" i="14"/>
  <c r="G3" i="14"/>
  <c r="F3" i="14"/>
  <c r="E3" i="14"/>
  <c r="D3" i="14"/>
  <c r="C3" i="14"/>
  <c r="B3" i="14"/>
  <c r="A3" i="14"/>
  <c r="H2" i="14"/>
  <c r="G2" i="14"/>
  <c r="F2" i="14"/>
  <c r="E2" i="14"/>
  <c r="D2" i="14"/>
  <c r="C2" i="14"/>
  <c r="B2" i="14"/>
  <c r="A2" i="14"/>
  <c r="H1" i="14"/>
  <c r="G1" i="14"/>
  <c r="F1" i="14"/>
  <c r="E1" i="14"/>
  <c r="D1" i="14"/>
  <c r="C1" i="14"/>
  <c r="B1" i="14"/>
  <c r="A1" i="14"/>
  <c r="H36" i="13"/>
  <c r="G36" i="13"/>
  <c r="F36" i="13"/>
  <c r="E36" i="13"/>
  <c r="D36" i="13"/>
  <c r="C36" i="13"/>
  <c r="B36" i="13"/>
  <c r="A36" i="13"/>
  <c r="H35" i="13"/>
  <c r="G35" i="13"/>
  <c r="F35" i="13"/>
  <c r="E35" i="13"/>
  <c r="D35" i="13"/>
  <c r="C35" i="13"/>
  <c r="B35" i="13"/>
  <c r="A35" i="13"/>
  <c r="H34" i="13"/>
  <c r="G34" i="13"/>
  <c r="F34" i="13"/>
  <c r="E34" i="13"/>
  <c r="D34" i="13"/>
  <c r="C34" i="13"/>
  <c r="B34" i="13"/>
  <c r="A34" i="13"/>
  <c r="H33" i="13"/>
  <c r="G33" i="13"/>
  <c r="F33" i="13"/>
  <c r="E33" i="13"/>
  <c r="D33" i="13"/>
  <c r="C33" i="13"/>
  <c r="B33" i="13"/>
  <c r="A33" i="13"/>
  <c r="H26" i="13"/>
  <c r="G26" i="13"/>
  <c r="F26" i="13"/>
  <c r="E26" i="13"/>
  <c r="D26" i="13"/>
  <c r="C26" i="13"/>
  <c r="B26" i="13"/>
  <c r="A26" i="13"/>
  <c r="H25" i="13"/>
  <c r="G25" i="13"/>
  <c r="F25" i="13"/>
  <c r="E25" i="13"/>
  <c r="D25" i="13"/>
  <c r="C25" i="13"/>
  <c r="B25" i="13"/>
  <c r="A25" i="13"/>
  <c r="H24" i="13"/>
  <c r="G24" i="13"/>
  <c r="F24" i="13"/>
  <c r="E24" i="13"/>
  <c r="D24" i="13"/>
  <c r="C24" i="13"/>
  <c r="B24" i="13"/>
  <c r="A24" i="13"/>
  <c r="H23" i="13"/>
  <c r="G23" i="13"/>
  <c r="F23" i="13"/>
  <c r="E23" i="13"/>
  <c r="D23" i="13"/>
  <c r="C23" i="13"/>
  <c r="B23" i="13"/>
  <c r="A23" i="13"/>
  <c r="H15" i="13"/>
  <c r="G15" i="13"/>
  <c r="F15" i="13"/>
  <c r="E15" i="13"/>
  <c r="D15" i="13"/>
  <c r="C15" i="13"/>
  <c r="B15" i="13"/>
  <c r="A15" i="13"/>
  <c r="H14" i="13"/>
  <c r="G14" i="13"/>
  <c r="F14" i="13"/>
  <c r="E14" i="13"/>
  <c r="D14" i="13"/>
  <c r="C14" i="13"/>
  <c r="B14" i="13"/>
  <c r="A14" i="13"/>
  <c r="H13" i="13"/>
  <c r="G13" i="13"/>
  <c r="F13" i="13"/>
  <c r="E13" i="13"/>
  <c r="D13" i="13"/>
  <c r="C13" i="13"/>
  <c r="B13" i="13"/>
  <c r="A13" i="13"/>
  <c r="H12" i="13"/>
  <c r="G12" i="13"/>
  <c r="F12" i="13"/>
  <c r="E12" i="13"/>
  <c r="D12" i="13"/>
  <c r="C12" i="13"/>
  <c r="B12" i="13"/>
  <c r="A12" i="13"/>
  <c r="H7" i="13"/>
  <c r="G7" i="13"/>
  <c r="F7" i="13"/>
  <c r="E7" i="13"/>
  <c r="D7" i="13"/>
  <c r="C7" i="13"/>
  <c r="B7" i="13"/>
  <c r="A7" i="13"/>
  <c r="H6" i="13"/>
  <c r="G6" i="13"/>
  <c r="F6" i="13"/>
  <c r="E6" i="13"/>
  <c r="D6" i="13"/>
  <c r="C6" i="13"/>
  <c r="B6" i="13"/>
  <c r="A6" i="13"/>
  <c r="H5" i="13"/>
  <c r="G5" i="13"/>
  <c r="F5" i="13"/>
  <c r="E5" i="13"/>
  <c r="D5" i="13"/>
  <c r="C5" i="13"/>
  <c r="B5" i="13"/>
  <c r="A5" i="13"/>
  <c r="H4" i="13"/>
  <c r="G4" i="13"/>
  <c r="F4" i="13"/>
  <c r="E4" i="13"/>
  <c r="D4" i="13"/>
  <c r="C4" i="13"/>
  <c r="B4" i="13"/>
  <c r="A4" i="13"/>
  <c r="F3" i="13"/>
  <c r="E3" i="13"/>
  <c r="D3" i="13"/>
  <c r="C3" i="13"/>
  <c r="B3" i="13"/>
  <c r="A3" i="13"/>
  <c r="H2" i="13"/>
  <c r="G2" i="13"/>
  <c r="F2" i="13"/>
  <c r="E2" i="13"/>
  <c r="D2" i="13"/>
  <c r="C2" i="13"/>
  <c r="B2" i="13"/>
  <c r="A2" i="13"/>
  <c r="H1" i="13"/>
  <c r="G1" i="13"/>
  <c r="F1" i="13"/>
  <c r="E1" i="13"/>
  <c r="D1" i="13"/>
  <c r="C1" i="13"/>
  <c r="B1" i="13"/>
  <c r="A1" i="13"/>
  <c r="H38" i="12"/>
  <c r="G38" i="12"/>
  <c r="F38" i="12"/>
  <c r="E38" i="12"/>
  <c r="D38" i="12"/>
  <c r="C38" i="12"/>
  <c r="B38" i="12"/>
  <c r="A38" i="12"/>
  <c r="H37" i="12"/>
  <c r="G37" i="12"/>
  <c r="F37" i="12"/>
  <c r="E37" i="12"/>
  <c r="D37" i="12"/>
  <c r="C37" i="12"/>
  <c r="B37" i="12"/>
  <c r="A37" i="12"/>
  <c r="H36" i="12"/>
  <c r="G36" i="12"/>
  <c r="F36" i="12"/>
  <c r="E36" i="12"/>
  <c r="D36" i="12"/>
  <c r="C36" i="12"/>
  <c r="B36" i="12"/>
  <c r="A36" i="12"/>
  <c r="H35" i="12"/>
  <c r="G35" i="12"/>
  <c r="F35" i="12"/>
  <c r="E35" i="12"/>
  <c r="D35" i="12"/>
  <c r="C35" i="12"/>
  <c r="B35" i="12"/>
  <c r="A35" i="12"/>
  <c r="H24" i="12"/>
  <c r="G24" i="12"/>
  <c r="F24" i="12"/>
  <c r="E24" i="12"/>
  <c r="D24" i="12"/>
  <c r="C24" i="12"/>
  <c r="B24" i="12"/>
  <c r="A24" i="12"/>
  <c r="H23" i="12"/>
  <c r="G23" i="12"/>
  <c r="F23" i="12"/>
  <c r="E23" i="12"/>
  <c r="D23" i="12"/>
  <c r="C23" i="12"/>
  <c r="B23" i="12"/>
  <c r="A23" i="12"/>
  <c r="H22" i="12"/>
  <c r="G22" i="12"/>
  <c r="F22" i="12"/>
  <c r="E22" i="12"/>
  <c r="D22" i="12"/>
  <c r="C22" i="12"/>
  <c r="B22" i="12"/>
  <c r="A22" i="12"/>
  <c r="H21" i="12"/>
  <c r="G21" i="12"/>
  <c r="F21" i="12"/>
  <c r="E21" i="12"/>
  <c r="D21" i="12"/>
  <c r="C21" i="12"/>
  <c r="B21" i="12"/>
  <c r="A21" i="12"/>
  <c r="H15" i="12"/>
  <c r="G15" i="12"/>
  <c r="F15" i="12"/>
  <c r="E15" i="12"/>
  <c r="D15" i="12"/>
  <c r="C15" i="12"/>
  <c r="B15" i="12"/>
  <c r="A15" i="12"/>
  <c r="H14" i="12"/>
  <c r="G14" i="12"/>
  <c r="F14" i="12"/>
  <c r="E14" i="12"/>
  <c r="D14" i="12"/>
  <c r="C14" i="12"/>
  <c r="B14" i="12"/>
  <c r="A14" i="12"/>
  <c r="H13" i="12"/>
  <c r="G13" i="12"/>
  <c r="F13" i="12"/>
  <c r="E13" i="12"/>
  <c r="D13" i="12"/>
  <c r="C13" i="12"/>
  <c r="B13" i="12"/>
  <c r="A13" i="12"/>
  <c r="H12" i="12"/>
  <c r="G12" i="12"/>
  <c r="F12" i="12"/>
  <c r="E12" i="12"/>
  <c r="D12" i="12"/>
  <c r="C12" i="12"/>
  <c r="B12" i="12"/>
  <c r="A12" i="12"/>
  <c r="H7" i="12"/>
  <c r="G7" i="12"/>
  <c r="F7" i="12"/>
  <c r="E7" i="12"/>
  <c r="D7" i="12"/>
  <c r="C7" i="12"/>
  <c r="B7" i="12"/>
  <c r="A7" i="12"/>
  <c r="H6" i="12"/>
  <c r="G6" i="12"/>
  <c r="F6" i="12"/>
  <c r="E6" i="12"/>
  <c r="D6" i="12"/>
  <c r="C6" i="12"/>
  <c r="B6" i="12"/>
  <c r="A6" i="12"/>
  <c r="H5" i="12"/>
  <c r="G5" i="12"/>
  <c r="F5" i="12"/>
  <c r="E5" i="12"/>
  <c r="D5" i="12"/>
  <c r="C5" i="12"/>
  <c r="B5" i="12"/>
  <c r="A5" i="12"/>
  <c r="H4" i="12"/>
  <c r="G4" i="12"/>
  <c r="F4" i="12"/>
  <c r="E4" i="12"/>
  <c r="D4" i="12"/>
  <c r="C4" i="12"/>
  <c r="B4" i="12"/>
  <c r="A4" i="12"/>
  <c r="H3" i="12"/>
  <c r="G3" i="12"/>
  <c r="F3" i="12"/>
  <c r="E3" i="12"/>
  <c r="D3" i="12"/>
  <c r="C3" i="12"/>
  <c r="B3" i="12"/>
  <c r="A3" i="12"/>
  <c r="H2" i="12"/>
  <c r="G2" i="12"/>
  <c r="F2" i="12"/>
  <c r="E2" i="12"/>
  <c r="D2" i="12"/>
  <c r="C2" i="12"/>
  <c r="B2" i="12"/>
  <c r="A2" i="12"/>
  <c r="F1" i="12"/>
  <c r="A1" i="12"/>
  <c r="H46" i="11"/>
  <c r="G46" i="11"/>
  <c r="F46" i="11"/>
  <c r="E46" i="11"/>
  <c r="D46" i="11"/>
  <c r="C46" i="11"/>
  <c r="B46" i="11"/>
  <c r="A46" i="11"/>
  <c r="H45" i="11"/>
  <c r="G45" i="11"/>
  <c r="F45" i="11"/>
  <c r="E45" i="11"/>
  <c r="D45" i="11"/>
  <c r="C45" i="11"/>
  <c r="B45" i="11"/>
  <c r="A45" i="11"/>
  <c r="H44" i="11"/>
  <c r="G44" i="11"/>
  <c r="F44" i="11"/>
  <c r="E44" i="11"/>
  <c r="D44" i="11"/>
  <c r="C44" i="11"/>
  <c r="B44" i="11"/>
  <c r="A44" i="11"/>
  <c r="H43" i="11"/>
  <c r="G43" i="11"/>
  <c r="F43" i="11"/>
  <c r="E43" i="11"/>
  <c r="D43" i="11"/>
  <c r="C43" i="11"/>
  <c r="B43" i="11"/>
  <c r="A43" i="11"/>
  <c r="H32" i="11"/>
  <c r="G32" i="11"/>
  <c r="F32" i="11"/>
  <c r="E32" i="11"/>
  <c r="D32" i="11"/>
  <c r="C32" i="11"/>
  <c r="B32" i="11"/>
  <c r="A32" i="11"/>
  <c r="H31" i="11"/>
  <c r="G31" i="11"/>
  <c r="F31" i="11"/>
  <c r="E31" i="11"/>
  <c r="D31" i="11"/>
  <c r="C31" i="11"/>
  <c r="B31" i="11"/>
  <c r="A31" i="11"/>
  <c r="H30" i="11"/>
  <c r="G30" i="11"/>
  <c r="F30" i="11"/>
  <c r="E30" i="11"/>
  <c r="D30" i="11"/>
  <c r="C30" i="11"/>
  <c r="B30" i="11"/>
  <c r="A30" i="11"/>
  <c r="H29" i="11"/>
  <c r="G29" i="11"/>
  <c r="F29" i="11"/>
  <c r="E29" i="11"/>
  <c r="D29" i="11"/>
  <c r="C29" i="11"/>
  <c r="B29" i="11"/>
  <c r="A29" i="11"/>
  <c r="H17" i="11"/>
  <c r="G17" i="11"/>
  <c r="F17" i="11"/>
  <c r="E17" i="11"/>
  <c r="D17" i="11"/>
  <c r="C17" i="11"/>
  <c r="B17" i="11"/>
  <c r="A17" i="11"/>
  <c r="H16" i="11"/>
  <c r="G16" i="11"/>
  <c r="F16" i="11"/>
  <c r="E16" i="11"/>
  <c r="D16" i="11"/>
  <c r="C16" i="11"/>
  <c r="B16" i="11"/>
  <c r="A16" i="11"/>
  <c r="H15" i="11"/>
  <c r="G15" i="11"/>
  <c r="F15" i="11"/>
  <c r="E15" i="11"/>
  <c r="D15" i="11"/>
  <c r="C15" i="11"/>
  <c r="B15" i="11"/>
  <c r="A15" i="11"/>
  <c r="H14" i="11"/>
  <c r="G14" i="11"/>
  <c r="F14" i="11"/>
  <c r="E14" i="11"/>
  <c r="D14" i="11"/>
  <c r="C14" i="11"/>
  <c r="B14" i="11"/>
  <c r="A14" i="11"/>
  <c r="H7" i="11"/>
  <c r="G7" i="11"/>
  <c r="F7" i="11"/>
  <c r="E7" i="11"/>
  <c r="D7" i="11"/>
  <c r="C7" i="11"/>
  <c r="B7" i="11"/>
  <c r="A7" i="11"/>
  <c r="H6" i="11"/>
  <c r="G6" i="11"/>
  <c r="F6" i="11"/>
  <c r="E6" i="11"/>
  <c r="D6" i="11"/>
  <c r="C6" i="11"/>
  <c r="B6" i="11"/>
  <c r="A6" i="11"/>
  <c r="H5" i="11"/>
  <c r="G5" i="11"/>
  <c r="F5" i="11"/>
  <c r="E5" i="11"/>
  <c r="D5" i="11"/>
  <c r="C5" i="11"/>
  <c r="B5" i="11"/>
  <c r="A5" i="11"/>
  <c r="H4" i="11"/>
  <c r="G4" i="11"/>
  <c r="F4" i="11"/>
  <c r="E4" i="11"/>
  <c r="D4" i="11"/>
  <c r="C4" i="11"/>
  <c r="B4" i="11"/>
  <c r="A4" i="11"/>
  <c r="H3" i="11"/>
  <c r="G3" i="11"/>
  <c r="F3" i="11"/>
  <c r="E3" i="11"/>
  <c r="D3" i="11"/>
  <c r="C3" i="11"/>
  <c r="B3" i="11"/>
  <c r="A3" i="11"/>
  <c r="H2" i="11"/>
  <c r="G2" i="11"/>
  <c r="F2" i="11"/>
  <c r="E2" i="11"/>
  <c r="D2" i="11"/>
  <c r="C2" i="11"/>
  <c r="B2" i="11"/>
  <c r="A2" i="11"/>
  <c r="H1" i="11"/>
  <c r="G1" i="11"/>
  <c r="F1" i="11"/>
  <c r="E1" i="11"/>
  <c r="D1" i="11"/>
  <c r="C1" i="11"/>
  <c r="B1" i="11"/>
  <c r="A1" i="11"/>
  <c r="A27" i="23"/>
  <c r="H26" i="23"/>
  <c r="G26" i="23"/>
  <c r="F26" i="23"/>
  <c r="E26" i="23"/>
  <c r="D26" i="23"/>
  <c r="C26" i="23"/>
  <c r="B26" i="23"/>
  <c r="A26" i="23"/>
  <c r="H25" i="23"/>
  <c r="G25" i="23"/>
  <c r="F25" i="23"/>
  <c r="E25" i="23"/>
  <c r="D25" i="23"/>
  <c r="C25" i="23"/>
  <c r="B25" i="23"/>
  <c r="A25" i="23"/>
  <c r="H24" i="23"/>
  <c r="G24" i="23"/>
  <c r="F24" i="23"/>
  <c r="E24" i="23"/>
  <c r="D24" i="23"/>
  <c r="C24" i="23"/>
  <c r="B24" i="23"/>
  <c r="A24" i="23"/>
  <c r="H20" i="23"/>
  <c r="G20" i="23"/>
  <c r="F20" i="23"/>
  <c r="E20" i="23"/>
  <c r="D20" i="23"/>
  <c r="C20" i="23"/>
  <c r="B20" i="23"/>
  <c r="A20" i="23"/>
  <c r="H19" i="23"/>
  <c r="G19" i="23"/>
  <c r="F19" i="23"/>
  <c r="E19" i="23"/>
  <c r="D19" i="23"/>
  <c r="C19" i="23"/>
  <c r="B19" i="23"/>
  <c r="A19" i="23"/>
  <c r="H18" i="23"/>
  <c r="G18" i="23"/>
  <c r="F18" i="23"/>
  <c r="E18" i="23"/>
  <c r="D18" i="23"/>
  <c r="C18" i="23"/>
  <c r="B18" i="23"/>
  <c r="A18" i="23"/>
  <c r="H17" i="23"/>
  <c r="G17" i="23"/>
  <c r="F17" i="23"/>
  <c r="E17" i="23"/>
  <c r="D17" i="23"/>
  <c r="C17" i="23"/>
  <c r="B17" i="23"/>
  <c r="A17" i="23"/>
  <c r="H13" i="23"/>
  <c r="G13" i="23"/>
  <c r="F13" i="23"/>
  <c r="E13" i="23"/>
  <c r="D13" i="23"/>
  <c r="C13" i="23"/>
  <c r="B13" i="23"/>
  <c r="A13" i="23"/>
  <c r="H12" i="23"/>
  <c r="G12" i="23"/>
  <c r="F12" i="23"/>
  <c r="E12" i="23"/>
  <c r="D12" i="23"/>
  <c r="C12" i="23"/>
  <c r="B12" i="23"/>
  <c r="A12" i="23"/>
  <c r="H11" i="23"/>
  <c r="G11" i="23"/>
  <c r="F11" i="23"/>
  <c r="E11" i="23"/>
  <c r="D11" i="23"/>
  <c r="C11" i="23"/>
  <c r="B11" i="23"/>
  <c r="A11" i="23"/>
  <c r="H10" i="23"/>
  <c r="G10" i="23"/>
  <c r="F10" i="23"/>
  <c r="E10" i="23"/>
  <c r="D10" i="23"/>
  <c r="C10" i="23"/>
  <c r="B10" i="23"/>
  <c r="A10" i="23"/>
  <c r="H7" i="23"/>
  <c r="G7" i="23"/>
  <c r="F7" i="23"/>
  <c r="E7" i="23"/>
  <c r="D7" i="23"/>
  <c r="C7" i="23"/>
  <c r="B7" i="23"/>
  <c r="A7" i="23"/>
  <c r="H6" i="23"/>
  <c r="G6" i="23"/>
  <c r="F6" i="23"/>
  <c r="E6" i="23"/>
  <c r="D6" i="23"/>
  <c r="C6" i="23"/>
  <c r="B6" i="23"/>
  <c r="A6" i="23"/>
  <c r="H5" i="23"/>
  <c r="G5" i="23"/>
  <c r="F5" i="23"/>
  <c r="E5" i="23"/>
  <c r="D5" i="23"/>
  <c r="C5" i="23"/>
  <c r="B5" i="23"/>
  <c r="A5" i="23"/>
  <c r="H4" i="23"/>
  <c r="G4" i="23"/>
  <c r="F4" i="23"/>
  <c r="E4" i="23"/>
  <c r="D4" i="23"/>
  <c r="C4" i="23"/>
  <c r="B4" i="23"/>
  <c r="A4" i="23"/>
  <c r="H3" i="23"/>
  <c r="G3" i="23"/>
  <c r="F3" i="23"/>
  <c r="E3" i="23"/>
  <c r="D3" i="23"/>
  <c r="C3" i="23"/>
  <c r="B3" i="23"/>
  <c r="A3" i="23"/>
  <c r="H2" i="23"/>
  <c r="G2" i="23"/>
  <c r="F2" i="23"/>
  <c r="E2" i="23"/>
  <c r="D2" i="23"/>
  <c r="C2" i="23"/>
  <c r="B2" i="23"/>
  <c r="A2" i="23"/>
  <c r="H1" i="23"/>
  <c r="G1" i="23"/>
  <c r="F1" i="23"/>
  <c r="E1" i="23"/>
  <c r="D1" i="23"/>
  <c r="C1" i="23"/>
  <c r="B1" i="23"/>
  <c r="A1" i="23"/>
  <c r="H34" i="9"/>
  <c r="G34" i="9"/>
  <c r="F34" i="9"/>
  <c r="E34" i="9"/>
  <c r="D34" i="9"/>
  <c r="C34" i="9"/>
  <c r="B34" i="9"/>
  <c r="A34" i="9"/>
  <c r="H33" i="9"/>
  <c r="G33" i="9"/>
  <c r="F33" i="9"/>
  <c r="E33" i="9"/>
  <c r="D33" i="9"/>
  <c r="C33" i="9"/>
  <c r="B33" i="9"/>
  <c r="A33" i="9"/>
  <c r="H32" i="9"/>
  <c r="G32" i="9"/>
  <c r="F32" i="9"/>
  <c r="E32" i="9"/>
  <c r="D32" i="9"/>
  <c r="C32" i="9"/>
  <c r="B32" i="9"/>
  <c r="A32" i="9"/>
  <c r="H31" i="9"/>
  <c r="G31" i="9"/>
  <c r="F31" i="9"/>
  <c r="E31" i="9"/>
  <c r="D31" i="9"/>
  <c r="C31" i="9"/>
  <c r="B31" i="9"/>
  <c r="A31" i="9"/>
  <c r="H24" i="9"/>
  <c r="G24" i="9"/>
  <c r="F24" i="9"/>
  <c r="E24" i="9"/>
  <c r="D24" i="9"/>
  <c r="C24" i="9"/>
  <c r="B24" i="9"/>
  <c r="A24" i="9"/>
  <c r="H23" i="9"/>
  <c r="G23" i="9"/>
  <c r="F23" i="9"/>
  <c r="E23" i="9"/>
  <c r="D23" i="9"/>
  <c r="C23" i="9"/>
  <c r="B23" i="9"/>
  <c r="A23" i="9"/>
  <c r="H22" i="9"/>
  <c r="G22" i="9"/>
  <c r="F22" i="9"/>
  <c r="E22" i="9"/>
  <c r="D22" i="9"/>
  <c r="C22" i="9"/>
  <c r="B22" i="9"/>
  <c r="A22" i="9"/>
  <c r="H21" i="9"/>
  <c r="G21" i="9"/>
  <c r="F21" i="9"/>
  <c r="E21" i="9"/>
  <c r="D21" i="9"/>
  <c r="C21" i="9"/>
  <c r="B21" i="9"/>
  <c r="A21" i="9"/>
  <c r="H14" i="9"/>
  <c r="G14" i="9"/>
  <c r="F14" i="9"/>
  <c r="E14" i="9"/>
  <c r="D14" i="9"/>
  <c r="C14" i="9"/>
  <c r="B14" i="9"/>
  <c r="A14" i="9"/>
  <c r="H13" i="9"/>
  <c r="G13" i="9"/>
  <c r="F13" i="9"/>
  <c r="E13" i="9"/>
  <c r="D13" i="9"/>
  <c r="C13" i="9"/>
  <c r="B13" i="9"/>
  <c r="A13" i="9"/>
  <c r="H12" i="9"/>
  <c r="G12" i="9"/>
  <c r="F12" i="9"/>
  <c r="E12" i="9"/>
  <c r="D12" i="9"/>
  <c r="C12" i="9"/>
  <c r="B12" i="9"/>
  <c r="A12" i="9"/>
  <c r="H11" i="9"/>
  <c r="G11" i="9"/>
  <c r="F11" i="9"/>
  <c r="E11" i="9"/>
  <c r="D11" i="9"/>
  <c r="C11" i="9"/>
  <c r="B11" i="9"/>
  <c r="A11" i="9"/>
  <c r="H7" i="9"/>
  <c r="G7" i="9"/>
  <c r="F7" i="9"/>
  <c r="E7" i="9"/>
  <c r="D7" i="9"/>
  <c r="C7" i="9"/>
  <c r="B7" i="9"/>
  <c r="A7" i="9"/>
  <c r="H6" i="9"/>
  <c r="G6" i="9"/>
  <c r="F6" i="9"/>
  <c r="E6" i="9"/>
  <c r="D6" i="9"/>
  <c r="C6" i="9"/>
  <c r="B6" i="9"/>
  <c r="A6" i="9"/>
  <c r="H5" i="9"/>
  <c r="G5" i="9"/>
  <c r="F5" i="9"/>
  <c r="E5" i="9"/>
  <c r="D5" i="9"/>
  <c r="C5" i="9"/>
  <c r="B5" i="9"/>
  <c r="A5" i="9"/>
  <c r="H4" i="9"/>
  <c r="G4" i="9"/>
  <c r="F4" i="9"/>
  <c r="E4" i="9"/>
  <c r="D4" i="9"/>
  <c r="C4" i="9"/>
  <c r="B4" i="9"/>
  <c r="A4" i="9"/>
  <c r="H3" i="9"/>
  <c r="G3" i="9"/>
  <c r="F3" i="9"/>
  <c r="E3" i="9"/>
  <c r="D3" i="9"/>
  <c r="C3" i="9"/>
  <c r="B3" i="9"/>
  <c r="A3" i="9"/>
  <c r="H2" i="9"/>
  <c r="G2" i="9"/>
  <c r="F2" i="9"/>
  <c r="E2" i="9"/>
  <c r="D2" i="9"/>
  <c r="C2" i="9"/>
  <c r="B2" i="9"/>
  <c r="A2" i="9"/>
  <c r="H1" i="9"/>
  <c r="G1" i="9"/>
  <c r="F1" i="9"/>
  <c r="E1" i="9"/>
  <c r="D1" i="9"/>
  <c r="C1" i="9"/>
  <c r="B1" i="9"/>
  <c r="A1" i="9"/>
  <c r="H29" i="8"/>
  <c r="G29" i="8"/>
  <c r="F29" i="8"/>
  <c r="E29" i="8"/>
  <c r="D29" i="8"/>
  <c r="C29" i="8"/>
  <c r="B29" i="8"/>
  <c r="A29" i="8"/>
  <c r="H28" i="8"/>
  <c r="G28" i="8"/>
  <c r="F28" i="8"/>
  <c r="E28" i="8"/>
  <c r="D28" i="8"/>
  <c r="C28" i="8"/>
  <c r="B28" i="8"/>
  <c r="A28" i="8"/>
  <c r="H27" i="8"/>
  <c r="G27" i="8"/>
  <c r="F27" i="8"/>
  <c r="E27" i="8"/>
  <c r="D27" i="8"/>
  <c r="C27" i="8"/>
  <c r="B27" i="8"/>
  <c r="A27" i="8"/>
  <c r="H22" i="8"/>
  <c r="G22" i="8"/>
  <c r="F22" i="8"/>
  <c r="E22" i="8"/>
  <c r="D22" i="8"/>
  <c r="C22" i="8"/>
  <c r="B22" i="8"/>
  <c r="A22" i="8"/>
  <c r="H21" i="8"/>
  <c r="G21" i="8"/>
  <c r="F21" i="8"/>
  <c r="E21" i="8"/>
  <c r="D21" i="8"/>
  <c r="C21" i="8"/>
  <c r="B21" i="8"/>
  <c r="A21" i="8"/>
  <c r="H20" i="8"/>
  <c r="G20" i="8"/>
  <c r="F20" i="8"/>
  <c r="E20" i="8"/>
  <c r="D20" i="8"/>
  <c r="C20" i="8"/>
  <c r="B20" i="8"/>
  <c r="A20" i="8"/>
  <c r="H19" i="8"/>
  <c r="G19" i="8"/>
  <c r="F19" i="8"/>
  <c r="E19" i="8"/>
  <c r="D19" i="8"/>
  <c r="C19" i="8"/>
  <c r="B19" i="8"/>
  <c r="A19" i="8"/>
  <c r="A14" i="8"/>
  <c r="H13" i="8"/>
  <c r="G13" i="8"/>
  <c r="F13" i="8"/>
  <c r="E13" i="8"/>
  <c r="D13" i="8"/>
  <c r="C13" i="8"/>
  <c r="B13" i="8"/>
  <c r="A13" i="8"/>
  <c r="H12" i="8"/>
  <c r="G12" i="8"/>
  <c r="F12" i="8"/>
  <c r="E12" i="8"/>
  <c r="D12" i="8"/>
  <c r="C12" i="8"/>
  <c r="B12" i="8"/>
  <c r="A12" i="8"/>
  <c r="H11" i="8"/>
  <c r="G11" i="8"/>
  <c r="F11" i="8"/>
  <c r="E11" i="8"/>
  <c r="D11" i="8"/>
  <c r="C11" i="8"/>
  <c r="B11" i="8"/>
  <c r="A11" i="8"/>
  <c r="H7" i="8"/>
  <c r="G7" i="8"/>
  <c r="F7" i="8"/>
  <c r="E7" i="8"/>
  <c r="D7" i="8"/>
  <c r="C7" i="8"/>
  <c r="B7" i="8"/>
  <c r="A7" i="8"/>
  <c r="H6" i="8"/>
  <c r="G6" i="8"/>
  <c r="F6" i="8"/>
  <c r="E6" i="8"/>
  <c r="D6" i="8"/>
  <c r="C6" i="8"/>
  <c r="B6" i="8"/>
  <c r="A6" i="8"/>
  <c r="H5" i="8"/>
  <c r="G5" i="8"/>
  <c r="F5" i="8"/>
  <c r="E5" i="8"/>
  <c r="D5" i="8"/>
  <c r="C5" i="8"/>
  <c r="B5" i="8"/>
  <c r="A5" i="8"/>
  <c r="H4" i="8"/>
  <c r="G4" i="8"/>
  <c r="F4" i="8"/>
  <c r="E4" i="8"/>
  <c r="D4" i="8"/>
  <c r="C4" i="8"/>
  <c r="B4" i="8"/>
  <c r="A4" i="8"/>
  <c r="H3" i="8"/>
  <c r="G3" i="8"/>
  <c r="F3" i="8"/>
  <c r="E3" i="8"/>
  <c r="D3" i="8"/>
  <c r="C3" i="8"/>
  <c r="B3" i="8"/>
  <c r="A3" i="8"/>
  <c r="H2" i="8"/>
  <c r="G2" i="8"/>
  <c r="F2" i="8"/>
  <c r="E2" i="8"/>
  <c r="D2" i="8"/>
  <c r="C2" i="8"/>
  <c r="B2" i="8"/>
  <c r="A2" i="8"/>
  <c r="F1" i="8"/>
  <c r="A1" i="8"/>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H7" i="10"/>
  <c r="G7" i="10"/>
  <c r="F7" i="10"/>
  <c r="E7" i="10"/>
  <c r="D7" i="10"/>
  <c r="C7" i="10"/>
  <c r="B7" i="10"/>
  <c r="A7" i="10"/>
  <c r="H6" i="10"/>
  <c r="G6" i="10"/>
  <c r="F6" i="10"/>
  <c r="E6" i="10"/>
  <c r="D6" i="10"/>
  <c r="C6" i="10"/>
  <c r="B6" i="10"/>
  <c r="A6" i="10"/>
  <c r="H5" i="10"/>
  <c r="G5" i="10"/>
  <c r="F5" i="10"/>
  <c r="E5" i="10"/>
  <c r="D5" i="10"/>
  <c r="C5" i="10"/>
  <c r="B5" i="10"/>
  <c r="A5" i="10"/>
  <c r="H4" i="10"/>
  <c r="G4" i="10"/>
  <c r="F4" i="10"/>
  <c r="E4" i="10"/>
  <c r="D4" i="10"/>
  <c r="C4" i="10"/>
  <c r="B4" i="10"/>
  <c r="A4" i="10"/>
  <c r="H3" i="10"/>
  <c r="G3" i="10"/>
  <c r="F3" i="10"/>
  <c r="E3" i="10"/>
  <c r="D3" i="10"/>
  <c r="C3" i="10"/>
  <c r="B3" i="10"/>
  <c r="A3" i="10"/>
  <c r="H2" i="10"/>
  <c r="G2" i="10"/>
  <c r="F2" i="10"/>
  <c r="E2" i="10"/>
  <c r="D2" i="10"/>
  <c r="C2" i="10"/>
  <c r="B2" i="10"/>
  <c r="A2" i="10"/>
  <c r="H1" i="10"/>
  <c r="G1" i="10"/>
  <c r="F1" i="10"/>
  <c r="E1" i="10"/>
  <c r="D1" i="10"/>
  <c r="C1" i="10"/>
  <c r="B1" i="10"/>
  <c r="A1" i="10"/>
  <c r="H26" i="16"/>
  <c r="G26" i="16"/>
  <c r="F26" i="16"/>
  <c r="E26" i="16"/>
  <c r="D26" i="16"/>
  <c r="C26" i="16"/>
  <c r="B26" i="16"/>
  <c r="A26" i="16"/>
  <c r="H7" i="16"/>
  <c r="G7" i="16"/>
  <c r="F7" i="16"/>
  <c r="E7" i="16"/>
  <c r="D7" i="16"/>
  <c r="C7" i="16"/>
  <c r="B7" i="16"/>
  <c r="A7" i="16"/>
  <c r="H6" i="16"/>
  <c r="G6" i="16"/>
  <c r="F6" i="16"/>
  <c r="E6" i="16"/>
  <c r="D6" i="16"/>
  <c r="C6" i="16"/>
  <c r="B6" i="16"/>
  <c r="A6" i="16"/>
  <c r="H5" i="16"/>
  <c r="G5" i="16"/>
  <c r="F5" i="16"/>
  <c r="E5" i="16"/>
  <c r="D5" i="16"/>
  <c r="C5" i="16"/>
  <c r="B5" i="16"/>
  <c r="A5" i="16"/>
  <c r="H4" i="16"/>
  <c r="G4" i="16"/>
  <c r="F4" i="16"/>
  <c r="E4" i="16"/>
  <c r="D4" i="16"/>
  <c r="C4" i="16"/>
  <c r="B4" i="16"/>
  <c r="A4" i="16"/>
  <c r="H3" i="16"/>
  <c r="G3" i="16"/>
  <c r="F3" i="16"/>
  <c r="E3" i="16"/>
  <c r="D3" i="16"/>
  <c r="C3" i="16"/>
  <c r="B3" i="16"/>
  <c r="A3" i="16"/>
  <c r="H2" i="16"/>
  <c r="G2" i="16"/>
  <c r="F2" i="16"/>
  <c r="E2" i="16"/>
  <c r="D2" i="16"/>
  <c r="C2" i="16"/>
  <c r="B2" i="16"/>
  <c r="A2" i="16"/>
  <c r="F1" i="16"/>
  <c r="A1" i="16"/>
  <c r="F5" i="4"/>
  <c r="F12" i="4"/>
  <c r="F7" i="4"/>
  <c r="F8" i="4"/>
  <c r="F10" i="4"/>
  <c r="F14" i="4"/>
  <c r="F3" i="4"/>
  <c r="B18" i="4"/>
  <c r="F13" i="4"/>
  <c r="F9" i="4"/>
  <c r="F4" i="4"/>
  <c r="F15" i="4"/>
  <c r="F11" i="4"/>
  <c r="F6" i="4"/>
  <c r="F18" i="4"/>
  <c r="C18" i="4"/>
  <c r="D18" i="4"/>
  <c r="E18" i="4"/>
</calcChain>
</file>

<file path=xl/sharedStrings.xml><?xml version="1.0" encoding="utf-8"?>
<sst xmlns="http://schemas.openxmlformats.org/spreadsheetml/2006/main" count="3126" uniqueCount="2062">
  <si>
    <t>BIO 2.1</t>
  </si>
  <si>
    <t>BIO 2.2</t>
  </si>
  <si>
    <t>BIO 2.3</t>
  </si>
  <si>
    <t>BIO 2.4</t>
  </si>
  <si>
    <t>BIO 2.5</t>
  </si>
  <si>
    <t>BIO 2.6</t>
  </si>
  <si>
    <t>BIO 2.7</t>
  </si>
  <si>
    <t>BIO 3.1</t>
  </si>
  <si>
    <t>BIO 3.2</t>
  </si>
  <si>
    <t>BIO 3.3</t>
  </si>
  <si>
    <t>BIO 3.4</t>
  </si>
  <si>
    <t>BIO 3.5</t>
  </si>
  <si>
    <t>BIO 3.6</t>
  </si>
  <si>
    <t>BIO 3.7</t>
  </si>
  <si>
    <t>BIO 3.8</t>
  </si>
  <si>
    <t>BIO 2</t>
  </si>
  <si>
    <t>BIO 3</t>
  </si>
  <si>
    <t xml:space="preserve"> </t>
  </si>
  <si>
    <t>BIO 4</t>
  </si>
  <si>
    <t>BIO 4.1</t>
  </si>
  <si>
    <t>BIO 4.2</t>
  </si>
  <si>
    <t>BIO 4.3</t>
  </si>
  <si>
    <t>BIO 4.4</t>
  </si>
  <si>
    <t>BIO 4.5</t>
  </si>
  <si>
    <t>FLD 2</t>
  </si>
  <si>
    <t>FLD 2.1</t>
  </si>
  <si>
    <t>FLD 2.2</t>
  </si>
  <si>
    <t>FLD 2.3</t>
  </si>
  <si>
    <t>FLD 2.4</t>
  </si>
  <si>
    <t>FLD 2.5</t>
  </si>
  <si>
    <t>LAR 2</t>
  </si>
  <si>
    <t>LAR 2.1</t>
  </si>
  <si>
    <t>LAR 2.2</t>
  </si>
  <si>
    <t>LAR 2.3</t>
  </si>
  <si>
    <t>LAR 2.4</t>
  </si>
  <si>
    <t>LAR 2.5</t>
  </si>
  <si>
    <t>LAR 2.6</t>
  </si>
  <si>
    <t>LAR 2.7</t>
  </si>
  <si>
    <t>LAR 2.8</t>
  </si>
  <si>
    <t>LAR 2.9</t>
  </si>
  <si>
    <t>LAR 3</t>
  </si>
  <si>
    <t>LAR 3.1</t>
  </si>
  <si>
    <t>LAR 3.2</t>
  </si>
  <si>
    <t>LAR 3.3</t>
  </si>
  <si>
    <t>LAR 3.4</t>
  </si>
  <si>
    <t>LAR 3.5</t>
  </si>
  <si>
    <t>LAR 4</t>
  </si>
  <si>
    <t>LAR 4.1</t>
  </si>
  <si>
    <t>LAR 4.2</t>
  </si>
  <si>
    <t>LAR 4.3</t>
  </si>
  <si>
    <t>LAR 4.4</t>
  </si>
  <si>
    <t>COM 2.1</t>
  </si>
  <si>
    <t>COM 2.2</t>
  </si>
  <si>
    <t>COM 2</t>
  </si>
  <si>
    <t>COM 3</t>
  </si>
  <si>
    <t>COM 4</t>
  </si>
  <si>
    <t>COM 3.1</t>
  </si>
  <si>
    <t>COM 3.2</t>
  </si>
  <si>
    <t>COM 3.3</t>
  </si>
  <si>
    <t>COM 3.4</t>
  </si>
  <si>
    <t>COM 3.5</t>
  </si>
  <si>
    <t>COM 3.6</t>
  </si>
  <si>
    <t>COM 4.1</t>
  </si>
  <si>
    <t>COM 4.2</t>
  </si>
  <si>
    <t>COM 4.3</t>
  </si>
  <si>
    <t>COM 4.4</t>
  </si>
  <si>
    <t>TRP 2</t>
  </si>
  <si>
    <t>TRP 3</t>
  </si>
  <si>
    <t>TRP 4</t>
  </si>
  <si>
    <t>TRP 2.1</t>
  </si>
  <si>
    <t>TRP 2.2</t>
  </si>
  <si>
    <t>TRP 2.3</t>
  </si>
  <si>
    <t>TRP 2.4</t>
  </si>
  <si>
    <t>TRP 2.5</t>
  </si>
  <si>
    <t>TRP 3.1</t>
  </si>
  <si>
    <t>TRP 3.2</t>
  </si>
  <si>
    <t>TRP 3.3</t>
  </si>
  <si>
    <t>TRP 3.4</t>
  </si>
  <si>
    <t>TRP 3.5</t>
  </si>
  <si>
    <t>TRP 3.6</t>
  </si>
  <si>
    <t>TRP 4.1</t>
  </si>
  <si>
    <t>TRP 4.2</t>
  </si>
  <si>
    <t>TRP 4.3</t>
  </si>
  <si>
    <t>TRP 4.4</t>
  </si>
  <si>
    <t>AWA 2</t>
  </si>
  <si>
    <t>AWA 2.1</t>
  </si>
  <si>
    <t>AWA 2.2</t>
  </si>
  <si>
    <t>AWA 3</t>
  </si>
  <si>
    <t>AWA 3.1</t>
  </si>
  <si>
    <t>AWA 3.2</t>
  </si>
  <si>
    <t>AWA 3.3</t>
  </si>
  <si>
    <t>AWA 3.4</t>
  </si>
  <si>
    <t>AWA 3.5</t>
  </si>
  <si>
    <t>AWA 3.6</t>
  </si>
  <si>
    <t>AWA 4</t>
  </si>
  <si>
    <t>AWA 4.1</t>
  </si>
  <si>
    <t>AWA 4.2</t>
  </si>
  <si>
    <t>AWA 4.3</t>
  </si>
  <si>
    <t>AWA 4.4</t>
  </si>
  <si>
    <t>PPP 4</t>
  </si>
  <si>
    <t>PPP 4.1</t>
  </si>
  <si>
    <t>PPP 4.2</t>
  </si>
  <si>
    <t>PPP 4.3</t>
  </si>
  <si>
    <t>PPP 4.4</t>
  </si>
  <si>
    <t>PPP 4.5</t>
  </si>
  <si>
    <t>PPP 4.6</t>
  </si>
  <si>
    <t>PPP 4.7</t>
  </si>
  <si>
    <t>HRM 4</t>
  </si>
  <si>
    <t>HRM 3</t>
  </si>
  <si>
    <t>HRM 2</t>
  </si>
  <si>
    <t>HRM 2.1</t>
  </si>
  <si>
    <t>HRM 2.2</t>
  </si>
  <si>
    <t>HRM 4.1</t>
  </si>
  <si>
    <t>HRM 4.2</t>
  </si>
  <si>
    <t>HRM 4.3</t>
  </si>
  <si>
    <t>HRM 3.1</t>
  </si>
  <si>
    <t>HRM 3.2</t>
  </si>
  <si>
    <t>HRM 3.3</t>
  </si>
  <si>
    <t>HRM 3.4</t>
  </si>
  <si>
    <t>TEC 2.1</t>
  </si>
  <si>
    <t>TEC 2.2</t>
  </si>
  <si>
    <t>TEC 2.3</t>
  </si>
  <si>
    <t xml:space="preserve">HRM Human Resources </t>
  </si>
  <si>
    <t xml:space="preserve">PPP:  Protected Area Policy, Planning and Projects  </t>
  </si>
  <si>
    <t xml:space="preserve">BIO: Biodiversity Conservation </t>
  </si>
  <si>
    <t>LAR: Upholding laws and regulations</t>
  </si>
  <si>
    <t>AWA:  Awareness and Education</t>
  </si>
  <si>
    <t>TEC 2.4</t>
  </si>
  <si>
    <t>TOTAL</t>
  </si>
  <si>
    <t>TRP : Tourism, recreation and public use</t>
  </si>
  <si>
    <t xml:space="preserve">FLD: Field Craft and Site Maintenance </t>
  </si>
  <si>
    <t>TEC: Technology</t>
  </si>
  <si>
    <t>TOTALS</t>
  </si>
  <si>
    <t xml:space="preserve">COM: Local communities and cultures  </t>
  </si>
  <si>
    <t>LEVEL</t>
  </si>
  <si>
    <t>TOTAL LEVEL 4 UNITS</t>
  </si>
  <si>
    <t>TOTAL LEVEL 3 UNITS</t>
  </si>
  <si>
    <t>TOTAL LEVEL 2 UNITS</t>
  </si>
  <si>
    <t>TOTAL UNITS ALL LEVELS</t>
  </si>
  <si>
    <t>• Achieve an independently verified and widely recognised quality assurance standard.
• Demonstrate supporting knowledge.</t>
  </si>
  <si>
    <t>HRM 1.1</t>
  </si>
  <si>
    <t>HRM 1.2</t>
  </si>
  <si>
    <t>BIO 1.1</t>
  </si>
  <si>
    <t>BIO 1.2</t>
  </si>
  <si>
    <t>BIO 1.3</t>
  </si>
  <si>
    <t>BIO 1.4</t>
  </si>
  <si>
    <t>BIO 1.5</t>
  </si>
  <si>
    <t>BIO 1.6</t>
  </si>
  <si>
    <t>LAR 1.1</t>
  </si>
  <si>
    <t>LAR 1.2</t>
  </si>
  <si>
    <t>LAR 1.3</t>
  </si>
  <si>
    <t>LAR 1.4</t>
  </si>
  <si>
    <t>LAR 1.5</t>
  </si>
  <si>
    <t>LAR 1.6</t>
  </si>
  <si>
    <t>LAR 1.7</t>
  </si>
  <si>
    <t>LAR 1.8</t>
  </si>
  <si>
    <t>LAR 1.9</t>
  </si>
  <si>
    <t>LAR 1.10</t>
  </si>
  <si>
    <t>COM 1.1</t>
  </si>
  <si>
    <t>COM 1.2</t>
  </si>
  <si>
    <t>TRP 1.1</t>
  </si>
  <si>
    <t>TRP 1.2</t>
  </si>
  <si>
    <t>TRP 1.3</t>
  </si>
  <si>
    <t>TRP 1.4</t>
  </si>
  <si>
    <t>TRP 1.5</t>
  </si>
  <si>
    <t>AWA 1.1</t>
  </si>
  <si>
    <t>AWA 1.2</t>
  </si>
  <si>
    <t>FLD 1.1</t>
  </si>
  <si>
    <t>FLD 1.2</t>
  </si>
  <si>
    <t>FLD 1.3</t>
  </si>
  <si>
    <t>FLD 1.4</t>
  </si>
  <si>
    <t>FLD 1.5</t>
  </si>
  <si>
    <t>FLD 1.6</t>
  </si>
  <si>
    <t>FLD 1.7</t>
  </si>
  <si>
    <t>FLD 1.8</t>
  </si>
  <si>
    <t>FLD 1.9</t>
  </si>
  <si>
    <t>FLD 1.10</t>
  </si>
  <si>
    <t>FLD 1.11</t>
  </si>
  <si>
    <t>FLD 1.12</t>
  </si>
  <si>
    <t>FLD 1.13</t>
  </si>
  <si>
    <t>FLD 1.14</t>
  </si>
  <si>
    <t>FLD 1.15</t>
  </si>
  <si>
    <t>FLD 1.16</t>
  </si>
  <si>
    <t>TEC 1.1</t>
  </si>
  <si>
    <t>TEC 1.2</t>
  </si>
  <si>
    <t>TEC 1.3</t>
  </si>
  <si>
    <t>HRM 2.3</t>
  </si>
  <si>
    <t>HRM 2.4</t>
  </si>
  <si>
    <t>BIO 2.8</t>
  </si>
  <si>
    <t>BIO 2.9</t>
  </si>
  <si>
    <t>BIO 2.10</t>
  </si>
  <si>
    <t>COM 2.3</t>
  </si>
  <si>
    <t>COM 2.4</t>
  </si>
  <si>
    <t>COM 2.5</t>
  </si>
  <si>
    <t>COM 2.6</t>
  </si>
  <si>
    <t>COM 2.7</t>
  </si>
  <si>
    <t>TRP 2.6</t>
  </si>
  <si>
    <t>TRP 2.7</t>
  </si>
  <si>
    <t>TRP 2.8</t>
  </si>
  <si>
    <t>AWA 2.3</t>
  </si>
  <si>
    <t>AWA 2.4</t>
  </si>
  <si>
    <t>AWA 2.5</t>
  </si>
  <si>
    <t>AWA 2.6</t>
  </si>
  <si>
    <t>TEC 2.5</t>
  </si>
  <si>
    <t>HRM 3.5</t>
  </si>
  <si>
    <t>PPP 3.1</t>
  </si>
  <si>
    <t>PPP 3.2</t>
  </si>
  <si>
    <t>PPP 3.3</t>
  </si>
  <si>
    <t>PPP 3.4</t>
  </si>
  <si>
    <t>PPP 3.5</t>
  </si>
  <si>
    <t>PPP 3.6</t>
  </si>
  <si>
    <t>PPP 3.7</t>
  </si>
  <si>
    <t>HRM 1</t>
  </si>
  <si>
    <t>BIO 1</t>
  </si>
  <si>
    <t>LAR 1</t>
  </si>
  <si>
    <t>COM 1</t>
  </si>
  <si>
    <t>TRP 1</t>
  </si>
  <si>
    <t>AWA 1</t>
  </si>
  <si>
    <t>FLD 1</t>
  </si>
  <si>
    <t>TEC 2</t>
  </si>
  <si>
    <t>PPP 3</t>
  </si>
  <si>
    <t>EXAMPLE PERFORMANCE CRITERIA</t>
  </si>
  <si>
    <t>EXAMPLE MEANS OF ASSESSMENT</t>
  </si>
  <si>
    <t>EXAMPLE means of assessment</t>
  </si>
  <si>
    <t>ORG 3</t>
  </si>
  <si>
    <t>ORG 3.1</t>
  </si>
  <si>
    <t>ORG 3.2</t>
  </si>
  <si>
    <t>ORG 3.3</t>
  </si>
  <si>
    <t>ORG 3.4</t>
  </si>
  <si>
    <t>ORG 3.5</t>
  </si>
  <si>
    <t>ORG 3.6</t>
  </si>
  <si>
    <t>ORG 3.7</t>
  </si>
  <si>
    <t>ORG 3.8</t>
  </si>
  <si>
    <t>ORG 3.10</t>
  </si>
  <si>
    <t>ORG 4</t>
  </si>
  <si>
    <t>ORG 4.1</t>
  </si>
  <si>
    <t>ORG 4.2</t>
  </si>
  <si>
    <t>ORG 4.3</t>
  </si>
  <si>
    <t>ORG 4.4</t>
  </si>
  <si>
    <t>ORG 4.5</t>
  </si>
  <si>
    <t>ORG 4.6</t>
  </si>
  <si>
    <t>ORG 4.7</t>
  </si>
  <si>
    <t>Competence</t>
  </si>
  <si>
    <t>ORG: Organisational Leadership and Development</t>
  </si>
  <si>
    <t>Example performance criteria for certification</t>
  </si>
  <si>
    <t>CAC 1</t>
  </si>
  <si>
    <t>CAC 1.1</t>
  </si>
  <si>
    <t>CAC 1.2</t>
  </si>
  <si>
    <t>CAC 2</t>
  </si>
  <si>
    <t>CAC 2.1</t>
  </si>
  <si>
    <t>CAC 2.2</t>
  </si>
  <si>
    <t>CAC 3</t>
  </si>
  <si>
    <t>CAC 3.1</t>
  </si>
  <si>
    <t>CAC 3.3</t>
  </si>
  <si>
    <t>CAC 4</t>
  </si>
  <si>
    <t>CAC 4.1</t>
  </si>
  <si>
    <t>CAC 4.2</t>
  </si>
  <si>
    <t>CAC 3.2</t>
  </si>
  <si>
    <t>UNI</t>
  </si>
  <si>
    <t xml:space="preserve">• Submit at least two major reports.
</t>
  </si>
  <si>
    <t>ORG 3.9</t>
  </si>
  <si>
    <t>CAC: Communication and Collaboration</t>
  </si>
  <si>
    <t>TOTAL LEVEL 1 UNITS</t>
  </si>
  <si>
    <t>TRP 3.7</t>
  </si>
  <si>
    <t>PPP 3.8</t>
  </si>
  <si>
    <t>PPP 3.9</t>
  </si>
  <si>
    <t>PPP 4.8</t>
  </si>
  <si>
    <t>Example means of assessment</t>
  </si>
  <si>
    <t>RECOMMENDED PRIOR COMPETENCE REQUIREMENTS FOR THE LEVEL</t>
  </si>
  <si>
    <t>• Submit a detailed staffing structure, plan and position descriptions for the PA.
• Demonstrate supporting knowledge.</t>
  </si>
  <si>
    <t>• Submit independently verified evidence of correct management of finances and assets over one year.
• Demonstrate supporting knowledge.</t>
  </si>
  <si>
    <t>• Submit full documentary evidence of the development, specification and contracting of at least one concession or similar agreement.
• Demonstrate supporting knowledge.</t>
  </si>
  <si>
    <t>• Submit evidence of extensive track record of contributions.
• Demonstrate supporting knowledge.</t>
  </si>
  <si>
    <t>• Submit three examples of written reports and accounts demonstrating the required skills and knowledge.
• Demonstrate supporting knowledge.</t>
  </si>
  <si>
    <t>• Submit at least three structured reports.
• Demonstrate supporting knowledge.</t>
  </si>
  <si>
    <t xml:space="preserve">• Draft relevant sections on sustainable use in a PA management plan
• Submit a set of detailed, scientifically justified, practical and participatorily developed recommendations for sustainable use.
• Demonstrate supporting knowledge.
</t>
  </si>
  <si>
    <t xml:space="preserve">• Successful leadership of at least 5 capture operations.
• Demonstrate supporting knowledge.
</t>
  </si>
  <si>
    <t xml:space="preserve">• Submit evidence of and/or demonstrate effective and inclusive facilitation of at least two different events.
a. A multistakeholder workshop (e.g. for information gathering, planning or evaluation)
b. A semi formal team/staff meeting
• Demonstrate supporting knowledge. </t>
  </si>
  <si>
    <t xml:space="preserve"> ASSESSMENT/CERTIFICATION EXAMPLES</t>
  </si>
  <si>
    <t>PPP 4.9</t>
  </si>
  <si>
    <t>• Submit evidence of establishment of an efficient system of information collation, storage and retrieval that is used to support management decisions.
• Demonstrate supporting knowledge.</t>
  </si>
  <si>
    <t>HRM 4.4</t>
  </si>
  <si>
    <t>• Examination of records.
• Observation/simulation.
• Oral test of knowledge.</t>
  </si>
  <si>
    <t>• Examination of records.
• Oral test of knowledge.</t>
  </si>
  <si>
    <t>• Submit a detailed business plan (or equivalent) for the PA based on a budgeted management plan.
• Demonstrate supporting knowledge.</t>
  </si>
  <si>
    <t>PPP 4.10</t>
  </si>
  <si>
    <t>TEC 1</t>
  </si>
  <si>
    <t xml:space="preserve">• Demonstrate use and care of at least 3 instruments commonly used in the PA.
• Demonstrate supporting knowledge.
</t>
  </si>
  <si>
    <t xml:space="preserve">• Successfully participate in at least 5 supervised animal captures.
• Demonstrate supporting knowledge.
</t>
  </si>
  <si>
    <t xml:space="preserve">• Evidence portfolio.
• Practical test.
• Oral test of knowledge.
</t>
  </si>
  <si>
    <t xml:space="preserve">• Practical test.
• Oral test of knowledge.
</t>
  </si>
  <si>
    <t xml:space="preserve">• Submit detailed reports from structured species focused and ecosystem focused surveys.
• Demonstrate supporting knowledge.
</t>
  </si>
  <si>
    <t xml:space="preserve">• Submit detailed reports from structured, participatory resource use survey.
• Demonstrate supporting knowledge.
</t>
  </si>
  <si>
    <t>BIO 4.6</t>
  </si>
  <si>
    <t>• Present a thorough economic valuation report (conducted by specialists using recognised techniques).
• Demonstrate supporting knowledge.</t>
  </si>
  <si>
    <t>PPP 4.11</t>
  </si>
  <si>
    <t>UNI; FLD 1</t>
  </si>
  <si>
    <t>LAR 1.11</t>
  </si>
  <si>
    <t>LAR 3.6</t>
  </si>
  <si>
    <t>UNI, FLD 1</t>
  </si>
  <si>
    <t>• Observation. 
• Testimony from supervisor and/or local community members.
• Oral test of knowledge.</t>
  </si>
  <si>
    <t>UNI; FLD 1; CAC 1</t>
  </si>
  <si>
    <t xml:space="preserve"> FLD 2; CAC 2; AWA 2; BIO 2; LAR 2</t>
  </si>
  <si>
    <t>• Evidence portfolio assessment. 
• Accreditation of prior qualification.
• Test.
• Observation/simulation.
• Oral test of knowledge.</t>
  </si>
  <si>
    <t>• Evidence portfolio assessment. 
• Test.
• Observation/simulation.
• Oral test of knowledge.</t>
  </si>
  <si>
    <t>• Completion of practical test/simulation.
• Observation.
• Oral test of knowledge.</t>
  </si>
  <si>
    <t>• Performance assessment.
• Review by supervisor and peers.
• Oral test/discussion.</t>
  </si>
  <si>
    <t>• Pass a test of numeracy.
• Demonstrate supporting knowledge.</t>
  </si>
  <si>
    <t>• Observation.
• Test.</t>
  </si>
  <si>
    <t>Not applicable</t>
  </si>
  <si>
    <t>• Submit evidence of extensive track record of significant contributions to establishing/improving the policy legal and regulatory framework for PAs.
• Demonstrate supporting knowledge.</t>
  </si>
  <si>
    <t>• Submit evidence of direction of development of a PA system plan.
• Demonstrate supporting knowledge.</t>
  </si>
  <si>
    <t>• Submit evidence of extensive track record of relevant contributions.
• Demonstrate supporting knowledge.</t>
  </si>
  <si>
    <t>• Submit of a detailed and rationally justified zonation system and associated regulations.
• Demonstrate supporting knowledge.</t>
  </si>
  <si>
    <t>• Submit a detailed risk assessment and contingency plan for a PA.
• Demonstrate supporting knowledge.</t>
  </si>
  <si>
    <t>• Submit evidence of significant contribution to an EIA process and documentation.
• Demonstrate supporting knowledge.</t>
  </si>
  <si>
    <t>• Submit evidence of extensive track record of contributions to international knowledge and good practice
• Demonstrate supporting knowledge.</t>
  </si>
  <si>
    <t>• Submit evidence of resolution of at least three performance related issues with supervised individuals.
• Demonstrate supporting knowledge.</t>
  </si>
  <si>
    <t>• Submit evidence of successful planning and delivery of at least 5 days’ structured training for small groups.
• Demonstrate supporting knowledge.</t>
  </si>
  <si>
    <t>• Submit a comprehensive security analysis and plan for the PA.
• Demonstrate supporting knowledge.</t>
  </si>
  <si>
    <t>• Submit a report with a detailed profile of law enforcement threats and challenges using material from a range of sources.
• Demonstrate supporting knowledge.</t>
  </si>
  <si>
    <t>• Submit evidence of correct treatment of suspects in a range of situations.
• Demonstrate use of effective and legal questioning techniques.
• Demonstrate supporting knowledge.</t>
  </si>
  <si>
    <t>• Submit evidence of correct management of a range of crime scenes. 
• Submit evidence of management of collected evidence.
• Demonstrate supporting knowledge.</t>
  </si>
  <si>
    <t>• Submit evidence of pursuit of a case through all required stages.
• Demonstrate supporting knowledge.</t>
  </si>
  <si>
    <t>• Evidence of implementation of a detailed investigation
• Demonstrate supporting knowledge.</t>
  </si>
  <si>
    <t>• Evidence of development and implementation of threat reduction/response plans.
• Demonstrate supporting knowledge.</t>
  </si>
  <si>
    <t xml:space="preserve">• Evidence of successful deployment of 2 types of remote surveillance </t>
  </si>
  <si>
    <t>• Demonstrate accurate oral provision of relevant information to two different types of user
• Demonstrate supporting knowledge.</t>
  </si>
  <si>
    <t>• Demonstrate use of correct procedures under supervision in 3 typical scenarios.
• Documented participation in at least five operations.
• Demonstrate supporting knowledge.</t>
  </si>
  <si>
    <t>• Follow correct procedures in 2 typical scenarios 
• Documented participation in at least 3 relevant actions.
• Demonstrate supporting knowledge.</t>
  </si>
  <si>
    <t>• Demonstrate use of techniques for personal self defence
• Demonstrate use of techniques for group self defence
• Demonstrate supporting knowledge.</t>
  </si>
  <si>
    <t>• Submit an analysis of requirements for improving the legal and regulatory framework.
• Documented and verified relevant contributions a national strategy. plan, or project (e.g. PA System Plan, NBSAP, NEAP).
• Demonstrate supporting knowledge.</t>
  </si>
  <si>
    <t>• Submit evidence of track record of international activities and contributions.
• Demonstrate supporting knowledge.</t>
  </si>
  <si>
    <t>• Submit evidence that the PA and its personnel have a good understanding and access to information about PA communities. 
• Demonstrate supporting knowledge.</t>
  </si>
  <si>
    <t>• Submit evidence based, practical and participatorily developed recommendations for sustainable use.
• Draft relevant sections on sustainable use in a PA management plan.
• Demonstrate supporting knowledge.</t>
  </si>
  <si>
    <t>• Submit evidence of participatory facilitation/implementation of a successful community development project. 
• Demonstrate supporting knowledge.</t>
  </si>
  <si>
    <t>• Submit evidence of track record of contributions.
• Demonstrate supporting knowledge.</t>
  </si>
  <si>
    <t>• Direct the development of and submit a financial model and plan and model for the development and operation of public use of the PA.
• Demonstrate supporting knowledge.</t>
  </si>
  <si>
    <t>• Submit a report on identification and monitoring of visitor impact in the PA.
• Demonstrate supporting knowledge.</t>
  </si>
  <si>
    <t>• Demonstrate interactions with visitors in 3 different typical situations.
• Demonstrate supporting knowledge.</t>
  </si>
  <si>
    <t>• Demonstrate correct actions and response in 3 different typical situations.
• Demonstrate supporting knowledge.</t>
  </si>
  <si>
    <t>• Demonstrate all aspects of operation of sales point for half a day.
• Demonstrate supporting knowledge.</t>
  </si>
  <si>
    <t>• Development of the relevant parts of the PA management plan.
• Submission of a detailed awareness strategy and action plan for the PA.
• Demonstrate supporting knowledge.</t>
  </si>
  <si>
    <t>• Submit an image and design manual for the PA.
• Demonstrate supporting knowledge.</t>
  </si>
  <si>
    <t>• Obtain a formal educational qualification
• Plan, design and deliver two curriculum based lessons/educational activities and associated learning materials.
• Demonstrate supporting knowledge.</t>
  </si>
  <si>
    <t>• Documented planning, organisation and leadership of 4 field trips including 2 overnight trips.
• Demonstrate supporting knowledge.</t>
  </si>
  <si>
    <t>• Identify 10 key locations on the map and in the field
• Demonstrate use of map and compass for orientation and navigation.
• Demonstrate supporting knowledge.</t>
  </si>
  <si>
    <t>• Pass Red Cross, Red Crescent or equivalent basic course.
• Demonstrate supporting knowledge.</t>
  </si>
  <si>
    <t>• Complete 5 typical tasks for the PA (according to local needs).
• Demonstrate supporting knowledge.</t>
  </si>
  <si>
    <t>• Demonstrate care of animals over a 3 month period
• Demonstrate supporting knowledge.</t>
  </si>
  <si>
    <t>• Submit evidence of correct use of available AV equipment for a range of typical uses.</t>
  </si>
  <si>
    <t>• Practical test/observation/ simulation.
• Feedback from supervised personnel.
• Oral test of knowledge.</t>
  </si>
  <si>
    <t>• Practical test/observation/ simulation.
• Feedback from colleagues.
• Oral test of knowledge.</t>
  </si>
  <si>
    <t>• Practical tests in the field or in a realistic simulation. 
• Oral test of knowledge.</t>
  </si>
  <si>
    <t>• Practical simulation.
• Oral test of knowledge.</t>
  </si>
  <si>
    <t>• Completion of practical test/simulation.
• Evidence portfolio assessment. 
• Testimony from senior ranger/patrol leader.
• Oral test of knowledge.</t>
  </si>
  <si>
    <t>• Completion of practical test/simulation.
• Completion of required written documentation.
• Evidence portfolio assessment. 
• Oral test of knowledge.</t>
  </si>
  <si>
    <t>• Completion of practical test/simulation.
• Oral test of knowledge.</t>
  </si>
  <si>
    <t>• Completion of practical tests/simulation.
• Oral test of knowledge.</t>
  </si>
  <si>
    <t>• Practical test/observation/ simulation.
• Oral test of knowledge.</t>
  </si>
  <si>
    <t>• According to certification requirement.
• Detailed practical tests/observation/ simulation by qualified assessor.
• Oral test of knowledge.</t>
  </si>
  <si>
    <t>• Practical test/observation/ simulation.
• Feedback from participants.
• Oral test of knowledge.</t>
  </si>
  <si>
    <t>• Inspection of equipment.
• Practical tests.
• Testimony from supervisor.
• Oral test of knowledge.</t>
  </si>
  <si>
    <t>• Practical test on navigation and on the territory and terrain of the PA.
• Oral test of knowledge.</t>
  </si>
  <si>
    <t>• Testimony from supervisor.
• Practical test.
• Oral test of knowledge.</t>
  </si>
  <si>
    <t>• As required by first aid course.
• Oral test of knowledge.</t>
  </si>
  <si>
    <t>• Completion of practical test/simulation.
• Inspection of practical tasks completed.
• Oral test of knowledge.</t>
  </si>
  <si>
    <t>• Practical test.
• Oral test of knowledge.</t>
  </si>
  <si>
    <t>• Passing a driving test.
• Practical test on maintenance and safety.
• Oral test of knowledge.</t>
  </si>
  <si>
    <t>• Practical tests.
• Oral test of knowledge.</t>
  </si>
  <si>
    <t>• Completion of practical test/simulation.
• Testimony from supervisor.
• Oral test of knowledge.</t>
  </si>
  <si>
    <t>• According to requirements of awarding body.</t>
  </si>
  <si>
    <t>• Test.
• Accreditation of prior educational achievement.</t>
  </si>
  <si>
    <t>• Evidence portfolio assessment.
• Observations/simulation
• Testimony of others</t>
  </si>
  <si>
    <t>• Demonstrate presentation of information through:
 - Structured presentations.
 - Responding and answering questions.
• Demonstrate supporting knowledge.</t>
  </si>
  <si>
    <t>• Submit a communication and awareness strategy for the PA system.
• Documented and verified relevant contributions a national strategy. plan, or project (e.g. PA System Plan, NBSAP, NEAP).
• Demonstrate supporting knowledge.</t>
  </si>
  <si>
    <t>• Demonstrate effective and engaging delivery of 3 types of interpretive presentation using a provided ‘script’ and/or format.
 - Formal presentation.
 - Leading a guided activity.
 - Leading an educational activity.
• Demonstrate supporting knowledge.</t>
  </si>
  <si>
    <t>UNI; AWA 1; TRP 1; CAC 1</t>
  </si>
  <si>
    <t>• Documented planning, organisation and leadership of 2 search and rescue operations.
• Demonstrate supporting knowledge.</t>
  </si>
  <si>
    <t>• Pass a formal boat use test.
• Demonstrate supporting knowledge.</t>
  </si>
  <si>
    <t>• Practical tests.
• Acquiring formal operators certificates (e.g. for chainsaw use).
• Oral test of knowledge.</t>
  </si>
  <si>
    <t>• Submit evidence of extensive and productive involvement in effectively representing the PA system in high level and multisectoral discussions and negotiations at the national and/or international level.
• Demonstrate supporting knowledge.</t>
  </si>
  <si>
    <t>UNI; CAC 3</t>
  </si>
  <si>
    <t>CAC 1.3</t>
  </si>
  <si>
    <t>CAC 2.3</t>
  </si>
  <si>
    <t>• Submit evidence of successful resolution of three types of conflict e.g. 
- Within a work team 
- Between the PA and stakeholders
- Between relevant conflicting interests</t>
  </si>
  <si>
    <t>GLOBAL PROTECTED AREA COMPETENCES
ASSESSMENT AND CERTIFICATION EXAMPLES</t>
  </si>
  <si>
    <t>• Submit evidence of collation of reports on progress towards implementation of relevant policies and agreements. 
• Demonstrate supporting knowledge.</t>
  </si>
  <si>
    <t>• Submit evidence of extensive track record of relevant activities for raising awareness of and promoting conservation of biodiversity and PAs.
• Demonstrate supporting knowledge.</t>
  </si>
  <si>
    <t>UNI; CAC 2</t>
  </si>
  <si>
    <t>AWA 2.7</t>
  </si>
  <si>
    <t>UNI; TEC 1; CAC 1</t>
  </si>
  <si>
    <t>UNI; AWA 3; CAC 3</t>
  </si>
  <si>
    <t>UNI; AWA 2; TRP 1; CAC 2</t>
  </si>
  <si>
    <t>UNI; FLD 1; AWA 1</t>
  </si>
  <si>
    <t>UNI; TRP 1; CAC 1</t>
  </si>
  <si>
    <t>UNI; TRP 2; CAC 2</t>
  </si>
  <si>
    <t>UNI; TRP 3; CAC 3</t>
  </si>
  <si>
    <t>UNI; COM 1; CAC 1</t>
  </si>
  <si>
    <t>UNI; COM 2; CAC 2</t>
  </si>
  <si>
    <t>UNI; COM 3; CAC 3</t>
  </si>
  <si>
    <t>LAR 1; UNI; FLD 1; CAC 1</t>
  </si>
  <si>
    <t>LAR 2; UNI; FLD 2; CAC 2</t>
  </si>
  <si>
    <t>UNI; LAR 3; CAC 3</t>
  </si>
  <si>
    <t>UNI; BIO 1; CAC 1</t>
  </si>
  <si>
    <t>UNI ; BIO 2; CAC 2</t>
  </si>
  <si>
    <t>UNI 1; BIO 3; CAC 3</t>
  </si>
  <si>
    <t>UNI; HRM 3; CAC 3</t>
  </si>
  <si>
    <t>UNI; HRM 2; CAC 2</t>
  </si>
  <si>
    <t>UNI; HRM 1; CAC 1</t>
  </si>
  <si>
    <t>FRM 4</t>
  </si>
  <si>
    <t>UNI; FRM 3; CAC 3</t>
  </si>
  <si>
    <t>FRM 4.1</t>
  </si>
  <si>
    <t>FRM 4.2</t>
  </si>
  <si>
    <t>FRM 4.3</t>
  </si>
  <si>
    <t>FRM 4.4</t>
  </si>
  <si>
    <t>FRM 3</t>
  </si>
  <si>
    <t>UNI; FRM 2; CAC 2</t>
  </si>
  <si>
    <t>FRM 3.1</t>
  </si>
  <si>
    <t>FRM 3.2</t>
  </si>
  <si>
    <t>FRM 3.3</t>
  </si>
  <si>
    <t>FRM 3.4</t>
  </si>
  <si>
    <t>FRM 3.5</t>
  </si>
  <si>
    <t>FRM 3.6</t>
  </si>
  <si>
    <t>FRM 2</t>
  </si>
  <si>
    <t>UNI; FRM 1; CAC 1</t>
  </si>
  <si>
    <t>FRM 2.1</t>
  </si>
  <si>
    <t>FRM 2.2</t>
  </si>
  <si>
    <t>FRM 2.3</t>
  </si>
  <si>
    <t>FRM 2.4</t>
  </si>
  <si>
    <t>FRM 2.5</t>
  </si>
  <si>
    <t>FRM 1</t>
  </si>
  <si>
    <t>FRM 1.1</t>
  </si>
  <si>
    <t>FRM 1.2</t>
  </si>
  <si>
    <t xml:space="preserve"> HRM 4; ORG 4; FRM 4; PPP 4; CAC 4; TEC 2</t>
  </si>
  <si>
    <t xml:space="preserve"> HRM 3; ORG 3; FRM 3; PPP 3; CAC 3; TEC 2</t>
  </si>
  <si>
    <t xml:space="preserve"> HRM 1; FRM 1; CAC 1; TEC 1</t>
  </si>
  <si>
    <t>FRM: Financial and Physical Resources</t>
  </si>
  <si>
    <t>• Submit evidence that the protected area has identified all stakeholders, is well networked with them and takes steps to collaborate with them on issues of common interest.
• Demonstrate supporting knowledge.</t>
  </si>
  <si>
    <t>• Submit a comprehensive personnel policy, norms and standards for a PA managing organisation.
• Demonstrate supporting knowledge.</t>
  </si>
  <si>
    <t>• Initiate a system wide strategy and action plan for capacity development.
• Demonstrate supporting knowledge.</t>
  </si>
  <si>
    <t>• Submit evidence of measures introduced at the national level for the professionalization of PA management 
• Demonstrate supporting knowledge.</t>
  </si>
  <si>
    <t>• Submit a detailed budget and resourcing plan for the PA, based on the business plan.
• Demonstrate supporting knowledge.</t>
  </si>
  <si>
    <t>• Submit evidence of preparation and presentation of detailed, rational and well justified requests and proposals for improved long term funding and investment in the PA system.</t>
  </si>
  <si>
    <t xml:space="preserve"> HRM 2; FRM 2: CAC 2; TEC 2</t>
  </si>
  <si>
    <t xml:space="preserve">• Submit a detailed report on implementation of at least one major measure (or set of measures).
• Demonstrate supporting knowledge.
</t>
  </si>
  <si>
    <t xml:space="preserve">• Recognise 10 common/important plants and 10 important animals, their habitats and their signs in the field.
• Describe 5 main ecosystems occurring In the PA.
• Demonstrate supporting knowledge.
</t>
  </si>
  <si>
    <t>• Describe the 5 main threats to the PA and how they would be recognised in the field
• Identify 5 common field indicators of illegal activity
• Demonstrate supporting knowledge.</t>
  </si>
  <si>
    <t>• Submit evidence that PA communities are entitled and enable to participate productively in planning and decisions that affect them.
• Demonstrate supporting knowledge.</t>
  </si>
  <si>
    <t>• Submit a national/regional marketing campaign for public use, tourism and recreation in PAs.
• Demonstrate supporting knowledge.</t>
  </si>
  <si>
    <t>• Direct the development of and submit a public use strategy and management plan for the PA (separately or as part of the PA management plan).
• Demonstrate supporting knowledge.</t>
  </si>
  <si>
    <t>• Submit evidence of successful development of local tourism related enterprises and linked growth of the local economy over a period of at least months.
• Demonstrate supporting knowledge.</t>
  </si>
  <si>
    <t>• Demonstrate leadership of at least 2 typical visitor activities
• Demonstrate supporting knowledge.</t>
  </si>
  <si>
    <t>• Submit examples of two written interpretive items.
 - An interpretive sign board/panel
 - A leaflet or publication
• Demonstrate supporting knowledge.</t>
  </si>
  <si>
    <t>• Documented planning, organisation and leadership of fire prevention, control and response activities over one fire season.
• Demonstrate supporting knowledge.</t>
  </si>
  <si>
    <t>• Knowledge required for achieving first aid certification.
• Emergency procedures of the PA.</t>
  </si>
  <si>
    <t>• Complete 5 typical tasks for the PA (according to local needs) making use of an appropriate range of construction/ maintenance skills.
• Demonstrate supporting knowledge.</t>
  </si>
  <si>
    <t>• Acquire appropriate driving licence/permit.
• Demonstrate supporting knowledge.</t>
  </si>
  <si>
    <t>• Passing of boat use test.
• Practical test on maintenance and safety.
• Oral test of knowledge.</t>
  </si>
  <si>
    <t>• Demonstrate all required skills in a real or very realistic situation.
• Demonstrate supporting knowledge.</t>
  </si>
  <si>
    <t>• Completion of recognised qualification</t>
  </si>
  <si>
    <t>• Submit evidence of correct use of available IT equipment and applications for a range of typical uses.</t>
  </si>
  <si>
    <t>• Submit evidence of correct use of available connected IT equipment and applications for a range of typical uses.</t>
  </si>
  <si>
    <t>PPP 4.12</t>
  </si>
  <si>
    <t>PPP 4.13</t>
  </si>
  <si>
    <t>BIO 4.7</t>
  </si>
  <si>
    <t>BIO 3.9</t>
  </si>
  <si>
    <t>COM 3.7</t>
  </si>
  <si>
    <t>• Submit evidence of successful deployment of a range of effective technological solutions for PA management.
• Demonstrate supporting knowledge.</t>
  </si>
  <si>
    <t>COM 3.8</t>
  </si>
  <si>
    <t>PPP 4.14</t>
  </si>
  <si>
    <t>• Submit evidence of successful efforts incorporate protected areas and biodiversity conservation into educational curricula and courses.
• Demonstrate supporting knowledge.</t>
  </si>
  <si>
    <t>• Submit evidence of preparation of at least two major national/international reports.
• Submit evidence of sharing of accurate statistics with global data holders.</t>
  </si>
  <si>
    <t>PPP 4.15</t>
  </si>
  <si>
    <t>• Submit evidence of establishment of active programmes of management oriented research across the PA system.
• Demonstrate supporting knowledge.</t>
  </si>
  <si>
    <t>PPP 3.10</t>
  </si>
  <si>
    <t>• Submit evidence of successful harmonisation of neighbouring/internal land and resource uses with the interests of the protected area.
• Demonstrate supporting knowledge.</t>
  </si>
  <si>
    <t>• Submit evidence of extensive track record of contributions to Transboundary PA establishment and/or management.
• Demonstrate supporting knowledge.</t>
  </si>
  <si>
    <t>• Submit evidence of direction, identification, assessment and response planning to climate change impacts at the national/regional/site level.
• Demonstrate supporting knowledge.</t>
  </si>
  <si>
    <t>• Submit evidence of significant contribution to a SEA process.
• Demonstrate supporting knowledge.</t>
  </si>
  <si>
    <t>• Submit a full management plan for a protected area, developed using a rational and participatory process.
• Demonstrate supporting knowledge.</t>
  </si>
  <si>
    <t>• Submit and secure approval for a proposal for a complex project. 
• Demonstrate supporting knowledge.</t>
  </si>
  <si>
    <t>• Submit a detailed assessment of potential climate change impacts for a PA and a plan for addressing impacts.
• Demonstrate supporting knowledge.</t>
  </si>
  <si>
    <t>• Submit evidence of successful supervision of an infrastructure project from concept to design to construction.
• Demonstrate supporting knowledge.</t>
  </si>
  <si>
    <t>• Submit evidence of development and institutionalization of a range of effective policies, norms, standards and practices aimed at improving PA governance and management.
• Demonstrate supporting knowledge.</t>
  </si>
  <si>
    <t>• Submit a risk analysis and associated recommendations.
• Demonstrate supporting knowledge.</t>
  </si>
  <si>
    <t>BIO 3.10</t>
  </si>
  <si>
    <t>• Demonstrate effective leadership of small work groups in completion of assigned tasks. 
• Demonstrate supporting knowledge.</t>
  </si>
  <si>
    <t>• Demonstrate effective transfer of skills and knowledge to colleagues.
• Demonstrate supporting knowledge.</t>
  </si>
  <si>
    <t>• Submit a comprehensive long term financial plan for a PA system (based on an established strategy such as a NBSAP or PA System Plan).
• Demonstrate supporting knowledge.</t>
  </si>
  <si>
    <t>• Submit a comprehensive funding strategy and plan for the PA system.
• Submit evidence of successful mobilisation of adequate/improved funding for PAs.
• Demonstrate supporting knowledge.</t>
  </si>
  <si>
    <t>• Demonstrate use of a range of communication techniques appropriate to the situation.</t>
  </si>
  <si>
    <t>• Submit evidence of activities to identify and secure recognition of ICCAs and the rights of their custodians.
• Demonstrate supporting knowledge.</t>
  </si>
  <si>
    <t>• Submit evidence of successful implementation of compensation and redress schemes.
• Demonstrate supporting knowledge.</t>
  </si>
  <si>
    <t>• Submit evidence of professional financial management, monitoring and reporting across the PA system.
• Demonstrate supporting knowledge.</t>
  </si>
  <si>
    <t>• Provide evidence of a satisfactory independent audit report.
• Demonstrate supporting knowledge.</t>
  </si>
  <si>
    <t>ORG 4; HRM 4; FRM 4; ADR 4; CAC 4; TEC 2</t>
  </si>
  <si>
    <t>UNI; PPP 3; ADR 3; CAC 3</t>
  </si>
  <si>
    <t>UNI; ADR 2; ORG 2; CAC 2</t>
  </si>
  <si>
    <t>HRM 4; FRM 4; PPP 4; ADR 4; CAC 4; TEC 2</t>
  </si>
  <si>
    <t>UNI; ORG 3; ADR 3; CAC 3</t>
  </si>
  <si>
    <t xml:space="preserve"> HRM 3; FRP 3; PPP 3; ADR 3; CAC 3; TEC 2</t>
  </si>
  <si>
    <t>UNI; HRM 2; FRM 2; ADR 2; CAC 2</t>
  </si>
  <si>
    <t>FRM 3; ORG 3; PPP 3; ADR 3; CAC 3; TEC 2</t>
  </si>
  <si>
    <t>FRM 2; CAC 2; TEC 2; ADR 2</t>
  </si>
  <si>
    <t>FRM 1; CAC 1; TEC 1; ADR 1</t>
  </si>
  <si>
    <t>HRM 4; ORG 4; PPP 4; ADR 4; CAC 4; TEC 2</t>
  </si>
  <si>
    <t xml:space="preserve"> HRM 3; ORG 3; PPP 3; CAC 3; ADR 3; TEC 2</t>
  </si>
  <si>
    <t xml:space="preserve"> HRM 2; ADR 2; CAC 2; TEC 2</t>
  </si>
  <si>
    <t xml:space="preserve"> HRM 1; CAC 1; TEC 1; ADR 1</t>
  </si>
  <si>
    <t>ADR 4</t>
  </si>
  <si>
    <t>UNI; ADR 3; CAC 3</t>
  </si>
  <si>
    <t>ADR 4.1</t>
  </si>
  <si>
    <t>ADR 4.2</t>
  </si>
  <si>
    <t>ADR 3</t>
  </si>
  <si>
    <t>UNI; ADR 2; CAC 2</t>
  </si>
  <si>
    <t>ADR 3.1</t>
  </si>
  <si>
    <t>ADR 3.2</t>
  </si>
  <si>
    <t>ADR 3.3</t>
  </si>
  <si>
    <t>ADR 3.4</t>
  </si>
  <si>
    <t>ADR 2</t>
  </si>
  <si>
    <t>UNI; ADR 1; CAC 1</t>
  </si>
  <si>
    <t>ADR 2.1</t>
  </si>
  <si>
    <t>ADR 2.2</t>
  </si>
  <si>
    <t>ADR 2.3</t>
  </si>
  <si>
    <t>ADR 2.4</t>
  </si>
  <si>
    <t>ADR 1</t>
  </si>
  <si>
    <t>ADR 1.1</t>
  </si>
  <si>
    <t>PPP 4; ORG 4; COM 4; CAC 4; TEC 2; ADR 4</t>
  </si>
  <si>
    <t xml:space="preserve"> PPP 3; ORG 3; COM 3; CAC 3; TEC 2; ADR 3</t>
  </si>
  <si>
    <t>COM 2; FLD 2; CAC 2; TEC 2; ADR 2</t>
  </si>
  <si>
    <t xml:space="preserve"> COM 1; CAC 1; ADR 1</t>
  </si>
  <si>
    <t xml:space="preserve"> PPP 4; ORG 4: COM 4; AWA 4; CAC 4; TEC 2; ADR 4</t>
  </si>
  <si>
    <t>FLD 2; COM 2; AWA 2; CAC 2; TEC 2; ADR 2</t>
  </si>
  <si>
    <t xml:space="preserve"> FLD 1; COM 1; BIO 1; CAC 1; AWA 1; ADR 1</t>
  </si>
  <si>
    <t xml:space="preserve"> PPP 4; ORG 4; AWA 4; CAC 4; TEC 2 ADR 4; LAR 4</t>
  </si>
  <si>
    <t xml:space="preserve"> PPP 3; ORG 3: AWA 3; CAC 3; TEC 2; ADR 3; LAR 3</t>
  </si>
  <si>
    <t xml:space="preserve"> AWA 1; ADR 1; FLD 1; CAC 1</t>
  </si>
  <si>
    <t>PPP 4; ORG 4; AWA 4; CAC 4; TEC 2; ADR 4</t>
  </si>
  <si>
    <t xml:space="preserve"> PPP 3; ORG 3: AWA 3; CAC 3; TEC 2; ADR 3</t>
  </si>
  <si>
    <t xml:space="preserve"> AWA 2; CAC 2; COM 2; TEC 2; ADR 2</t>
  </si>
  <si>
    <t>TEC 1; BIO 1; COM 1; ADR 1; CAC 1</t>
  </si>
  <si>
    <t xml:space="preserve"> TRP 4; PPP 4; FRM 4: PPP 4: ORG 4; CAC 4; TEC 2; ADR 4</t>
  </si>
  <si>
    <t xml:space="preserve"> TRP 3; PPP 3; ORG 3; FRM 3; CAC 3: TEC 2; ADR 3</t>
  </si>
  <si>
    <t>CAC 2; COM 2; TRP 2; TEC 2; ADR 2</t>
  </si>
  <si>
    <t>FLD 1; TRP 1; BIO 1; COM 1; ADR 1; CAC 1</t>
  </si>
  <si>
    <t xml:space="preserve"> LAR 2; BIO 2; COM 2; TRP 2; AWA 2; TEC 2; ADR 2; CAC 2</t>
  </si>
  <si>
    <t xml:space="preserve"> LAR 1; BIO 1; COM 1; TRP 1; AWA 1; ADR 1; CAC 1</t>
  </si>
  <si>
    <t>• Submit evidence of preparation of comprehensive, evidence based reports on protected area management, activities and effectiveness.
• Demonstrate supporting knowledge.</t>
  </si>
  <si>
    <t>• Submit evidence of active participation in and documentation of three meetings.
• Take and write up minutes from a meeting,</t>
  </si>
  <si>
    <t>FLD 1.17</t>
  </si>
  <si>
    <t>• Documented and verified contribution to a relevant national strategy. plan, or project for species conservation.
• Demonstrate supporting knowledge.</t>
  </si>
  <si>
    <t>• Documented and verified contribution to a relevant national strategy, plan or project for addressing the threats from AIS.
• Demonstrate supporting knowledge.</t>
  </si>
  <si>
    <t>• Documented and verified contribution to a relevant national strategy, plan or project for species/habitat conservation.
• Demonstrate supporting knowledge.</t>
  </si>
  <si>
    <t>• Documented and verified contribution to a relevant national strategy, plan or project for resource use in PAs.
• Demonstrate supporting knowledge.</t>
  </si>
  <si>
    <t>• Documented and verified high level contribution to international biodiversity conservation agenda.
• Demonstrate supporting knowledge.</t>
  </si>
  <si>
    <t>ADR. Administrative documentation and reporting</t>
  </si>
  <si>
    <t>• Submit the sustainable use related sections of a PA management plan
• Submit detailed proposals for a comprehensive sustainable use programme
• Compile a detailed annual report on implementation of the programme.
• Demonstrate supporting knowledge.</t>
  </si>
  <si>
    <t>BIO 3.11</t>
  </si>
  <si>
    <t>• Submit a plan and programme of work for addressing a significant conflict situation.
• Compile a detailed annual report on implementation of the programme.
• Demonstrate supporting knowledge.</t>
  </si>
  <si>
    <t>• Submit and disseminate a collection policy and protocols for a PA, in collaboration with scientists and local custodians.
• Demonstrate supporting knowledge.</t>
  </si>
  <si>
    <t xml:space="preserve">• Recognise and describe the conservation status and value of 30 species (animals and/or plants).
• Identify and describe at least 5 relevant ecosystems.
• Demonstrate supporting knowledge.
</t>
  </si>
  <si>
    <t>BIO 2.11</t>
  </si>
  <si>
    <t xml:space="preserve">• Draft relevant sections on biodiversity conservation in PA management plan
• Recommend detailed, scientifically justified measures to conserve at least two important species of flora and/or fauna.
• Demonstrate supporting knowledge.
</t>
  </si>
  <si>
    <t xml:space="preserve">• Draft relevant sections on biodiversity conservation in PA management plan
• Recommend detailed, scientifically justified measures to conserve at least two ecosystem types.
• Demonstrate supporting knowledge.
</t>
  </si>
  <si>
    <t xml:space="preserve">• List 10 threats to biodiversity likely to be encountered in the field and identify their signs.
• Demonstrate supporting knowledge.
</t>
  </si>
  <si>
    <t>• Submit evidence of successful development of effective local regulations.
• Demonstrate supporting knowledge.</t>
  </si>
  <si>
    <t>• Submit detailed evidence of successful completion of a long term, complex investigation.
• Demonstrate supporting knowledge.</t>
  </si>
  <si>
    <t>• Follow correct procedures in 2 typical scenarios.
• Demonstrate supporting knowledge.</t>
  </si>
  <si>
    <t>• Demonstrate at least 5 techniques for dealing with conflict in a non violent way.
• Demonstrate supporting knowledge.</t>
  </si>
  <si>
    <t>• Pass official legal certification tests/requirements.
• Oral test of knowledge.</t>
  </si>
  <si>
    <t>• Acquire official legal certification for firearms use.
• Demonstrate correct firearms maintenance and storage.
• Demonstrate correct firearms use.</t>
  </si>
  <si>
    <t>• Submit evidence of successful introduction of measures to survey and safeguard sites, structures and objects of cultural importance.
• Demonstrate supporting knowledge.</t>
  </si>
  <si>
    <t>• Submit evidence of successful introduction of measures to document and sustain local cultural heritage.
• Demonstrate supporting knowledge.</t>
  </si>
  <si>
    <t>• Documented and verified contribution to development and/or revision of policy/legislation/regulations.
• Demonstrate supporting knowledge.</t>
  </si>
  <si>
    <t>• Submit an analysis of requirements for improving the legal and regulatory framework for tourism.
• Submit and mobilise a national/regional strategy for development of sustainable public use, tourism and recreation in PAs.</t>
  </si>
  <si>
    <t>• Submit evidence of an appropriate and balanced range of opportunities for tourism, recreation and public use across the PA system.
• Demonstrate supporting knowledge.</t>
  </si>
  <si>
    <t>• Practical identification tests in the field or classroom.
• Test of knowledge.</t>
  </si>
  <si>
    <t>• Evidence portfolio assessment. 
• Verification of competence by an expert supervisor.
• Test of knowledge.</t>
  </si>
  <si>
    <t>• Documented planning, organisation and leadership of 3 different small scale construction or maintenance projects.
• Demonstrate supporting knowledge.</t>
  </si>
  <si>
    <t>• Operation, maintenance and cleaning requirements of commonly used equipment.</t>
  </si>
  <si>
    <t>• Requirements of driving test.
• Basic vehicle functions and maintenance.
• Laws and regulations for vehicle use.</t>
  </si>
  <si>
    <t>• Demonstrate safe use and maintenance of 3 different powered machines.
• Demonstrate supporting knowledge.</t>
  </si>
  <si>
    <t>• Demonstrate correct use and maintenance of relevant equipment.
• Demonstrate correct communication procedures.
• Demonstrate supporting knowledge.</t>
  </si>
  <si>
    <t>• Submit evidence of use of computers for a range of basic everyday functions.
• Demonstrate supporting knowledge.</t>
  </si>
  <si>
    <t>TEC 2.6</t>
  </si>
  <si>
    <t>• Submit evidence of/demonstrate successful establishment of effective communication within and across an organisation.</t>
  </si>
  <si>
    <t>• Submit evidence of/demonstrate
- successful resolution of a major conflicts with/between stakeholders.
- successful negotiation of a complex and equitable agreement with a stakeholder group.</t>
  </si>
  <si>
    <t>• Submit evidence of and/or demonstrate use of a range of communication techniques to reduce conflict, resolve disputes and defend contested positions or arguments.
• Demonstrate supporting knowledge.</t>
  </si>
  <si>
    <t>• Demonstrate effective person to person communication in a non mother tongue.
• Demonstrate supporting knowledge.</t>
  </si>
  <si>
    <t>• Documented and verified contribution to a relevant national strategy plan, or project for research, survey and monitoring.
• Demonstrate supporting knowledge.</t>
  </si>
  <si>
    <t>• Submit a comprehensive threat assessment for a protected area or similar site.
• Demonstrate supporting knowledge.</t>
  </si>
  <si>
    <t>• Submit the relevant strategic and operational sections of a PA management plan.
• Submit detailed proposals for a programme to address threats from AIS. 
• Compile a detailed annual report on implementation of the programme.
• Demonstrate supporting knowledge.</t>
  </si>
  <si>
    <t>• Submit the relevant descriptive sections of a PA management plan. 
• Submit a detailed programme of survey, research and monitoring.
• Compile a detailed report on implementation of the programme of survey, research and monitoring.
• Demonstrate supporting knowledge.</t>
  </si>
  <si>
    <t>• Submit evidence of effective identification and management (removal, mitigation, reduction) of threats and impacts.
• Demonstrate supporting knowledge.</t>
  </si>
  <si>
    <t>• Pass a swimming test
• Pass a watercraft test (safety, rescue and crewing small boats).
• Demonstrate supporting knowledge.</t>
  </si>
  <si>
    <t>FRM 3.7</t>
  </si>
  <si>
    <t>FRM 2.6</t>
  </si>
  <si>
    <t>• Submit evidence of direction of development of an ecological network or plan for connectivity.
• Demonstrate supporting knowledge.</t>
  </si>
  <si>
    <t>PPP 4.16</t>
  </si>
  <si>
    <t>COM 4.5</t>
  </si>
  <si>
    <t>• Submit an analysis and evaluation of annual reports from across the PA system and providing guidance and recommendations.
• Disseminate and discuss the findings with PA directors.
• Demonstrate supporting knowledge.</t>
  </si>
  <si>
    <t>• Submit evidence of progress from an established baseline towards identified targets and overall improved resourcing of the PA system.</t>
  </si>
  <si>
    <t>• Submit evidence of enabling adoption of a range of new practices and approaches across the PA system.
• Demonstrate supporting knowledge.</t>
  </si>
  <si>
    <t>• Submit evidence of progress from an established baseline towards identified targets and overall improved capability and capacity of a PA.</t>
  </si>
  <si>
    <t>• Submit evidence of existence and operation of adaptive, results oriented management based on detailed strategies and plans.</t>
  </si>
  <si>
    <t xml:space="preserve">• Submit evidence of preparation of periodic work plans and allocation of resources for implementation. </t>
  </si>
  <si>
    <t>• Submit evidence of comprehensive and positive measures taken for identifying main risks for illegal/dishonest and unethical behaviour, making clear the position of the PA administration and responding as appropriate when necessary.
• Demonstrate supporting knowledge.</t>
  </si>
  <si>
    <t>• Submit evidence of effective functioning of participatory planning and consultation in the PA.
• Submit evidence of the successful introduction of co management (or similar) in at least part of the PA.
• Demonstrate supporting knowledge.</t>
  </si>
  <si>
    <t>• Submit evidence of comprehensive and positive measures taken for identifying risks and monitoring and maintaining health, safety and security in the PA.
• Demonstrate supporting knowledge.</t>
  </si>
  <si>
    <t>• Submit evidence that the institution takes steps to remain informed and updated on new requirements approaches and innovations, that personnel and partners are enabled to propose new approaches and ideas and that these are introduced into management of the PA.
• Demonstrate supporting knowledge.</t>
  </si>
  <si>
    <t>• Submit evidence of successful implementation, reporting and monitoring of a major plan or project. 
• Demonstrate supporting knowledge.</t>
  </si>
  <si>
    <t xml:space="preserve"> FRM 4; ORG 4; PPP 4; ADR 4; CAC 4; TEC 2</t>
  </si>
  <si>
    <t>• Submit evidence of existence and implementation of full range of personnel procedures for the PA.
• Demonstrate supporting knowledge.</t>
  </si>
  <si>
    <t>• Submit a welfare, health and safety assessment or audit, policy and plan for the PA.
• Submit evidence that policy and plan are implemented.
• Demonstrate supporting knowledge.</t>
  </si>
  <si>
    <t>• Submit a needs assessment and capacity development plan for PA personnel and other stakeholders.
• Submit evidence of providing access to learning and training opportunities for all personnel.
• Demonstrate supporting knowledge.</t>
  </si>
  <si>
    <t>• Submit evidence of providing access to learning and training opportunities for a wide range of personnel.
• Demonstrate supporting knowledge.</t>
  </si>
  <si>
    <t>• Submit evidence of successful planning, establishment and management of relevant, well designed and functional public use infrastructure in the PA.
• Demonstrate supporting knowledge.</t>
  </si>
  <si>
    <t>• Demonstrate successful, well regulated, safe, and positively rated public use of the PA/a visitor season. 
• Demonstrate supporting knowledge.</t>
  </si>
  <si>
    <t>• Submit quantitative and qualitative evidence of successful and effective implementation of a programme of education, awareness and interpretation in the PA.
• Demonstrate supporting knowledge.</t>
  </si>
  <si>
    <t>• Submit evidence of an effective issue-based campaign.
• Demonstrate supporting knowledge.</t>
  </si>
  <si>
    <t>• Submit evidence of effective media relations.
• Demonstrate supporting knowledge.</t>
  </si>
  <si>
    <t xml:space="preserve">• Submit evidence of successful maintenance of communication and active working relationships with key stakeholders.
</t>
  </si>
  <si>
    <t>• Submit evidence of effective instruction and leadership of work teams in a range of tasks.
• Demonstrate supporting knowledge.</t>
  </si>
  <si>
    <t>• Submit evidence of accurate cash management and reporting.
• Obtain a relevant qualification.
• Demonstrate supporting knowledge.</t>
  </si>
  <si>
    <t>• Submit evidence of the successful delivery of a diverse programme of awareness/education/interpretation.
• Demonstrate supporting knowledge.</t>
  </si>
  <si>
    <t>• Submit regularly updated, successful online educational and awareness based presence for the PA.
• Demonstrate supporting knowledge.</t>
  </si>
  <si>
    <t>• Demonstrate suitable performance in the work place.
• Demonstrate supporting knowledge.</t>
  </si>
  <si>
    <t>• Demonstrate suitable conduct.
• Demonstrate supporting knowledge.</t>
  </si>
  <si>
    <t>• Demonstrate suitable conduct in the work place.
• Demonstrate supporting knowledge.</t>
  </si>
  <si>
    <t>• Submit evidence of correct application of a wide range of procurement procedures for goods and services.
• Demonstrate supporting knowledge.</t>
  </si>
  <si>
    <t>• Submit evidence of correct inventory and asset management.
• Demonstrate supporting knowledge.</t>
  </si>
  <si>
    <t>• Submit evidence of correct inventory management of a vehicle fleet.
• Demonstrate supporting knowledge.</t>
  </si>
  <si>
    <t>• Submit evidence of successful and varied media coverage of the PA.
• Demonstrate interview techniques.
• Demonstrate supporting knowledge.</t>
  </si>
  <si>
    <t>• Submit evidence of structured planning of work of teams and individuals.
• Demonstrate supporting knowledge.</t>
  </si>
  <si>
    <t>• Submit evidence of successful mentoring and support for colleagues.
• Demonstrate supporting knowledge.</t>
  </si>
  <si>
    <t>• Submit evidence of accurate book keeping.
• Obtain a relevant qualification.
• Demonstrate supporting knowledge.</t>
  </si>
  <si>
    <t>FRM 2.7</t>
  </si>
  <si>
    <t>• Submit evidence of preparation of accurate cost and resource budgets for projects and operations.
• Demonstrate supporting knowledge.</t>
  </si>
  <si>
    <t>• Submit evidence of maintaining records of cash financial transactions records using correct procedures.
• Demonstrate supporting knowledge.</t>
  </si>
  <si>
    <t>• Submit evidence of maintaining records for an equipment store, inventory, daily use of field equipment or equivalent using correct procedures.
• Demonstrate supporting knowledge.</t>
  </si>
  <si>
    <t>• Submit evidence of/demonstrate successful management of at least three major meetings/consultations/negotiations.
• Negotiation of agreements in a range of typical situations.</t>
  </si>
  <si>
    <t>• Evidence portfolio assessment.
• Accreditation of prior qualifications and experience</t>
  </si>
  <si>
    <t>• Evidence portfolio assessment.
• Examination and audit of filing system and records.
• Accreditation of prior qualifications and experience.</t>
  </si>
  <si>
    <t>• Evidence portfolio assessment. 
• Accreditation of prior qualifications and experience.
• Audit report.
• Testimony from supervisors.</t>
  </si>
  <si>
    <t xml:space="preserve">• Evidence portfolio assessment. 
• Accreditation of prior qualifications and experience.
• Testimony from supervisors.
• Audit report.
</t>
  </si>
  <si>
    <t xml:space="preserve">• Evidence portfolio assessment. 
• Accreditation of prior qualifications and experience.
• Testimony from supervisors.
• Inventory audit report.
</t>
  </si>
  <si>
    <t>• Evidence portfolio assessment. 
• Accreditation of prior qualifications and experience.
• Testimony from supervisors.</t>
  </si>
  <si>
    <t>• Evidence portfolio assessment.
• Accreditation of prior qualifications and experience.</t>
  </si>
  <si>
    <t>• Evidence portfolio assessment.
• Observations/simulation.
• Accreditation of prior qualifications and experience.</t>
  </si>
  <si>
    <t>• Evidence portfolio assessment.
• Examination of records.
• Accreditation of prior qualifications and experience.</t>
  </si>
  <si>
    <t xml:space="preserve">• Accreditation of prior qualifications and experience. and experience.
• Evidence portfolio.
</t>
  </si>
  <si>
    <t xml:space="preserve">• Accreditation of prior qualifications and experience. and experience.
• Evidence portfolio
</t>
  </si>
  <si>
    <t>• Evidence portfolio assessment. 
• Accreditation of prior qualifications and experience.
• Practical test.
• Observation.
• Test of knowledge.</t>
  </si>
  <si>
    <t>• Demonstrate completion of forms and basic written reports/statements.</t>
  </si>
  <si>
    <t>CAC 2.4</t>
  </si>
  <si>
    <t>CAC 2.5</t>
  </si>
  <si>
    <t>CAC 2.6</t>
  </si>
  <si>
    <t>CAC 2.7</t>
  </si>
  <si>
    <t>CAC 2.8</t>
  </si>
  <si>
    <t xml:space="preserve">• Submit evidence of successful design and delivery of training sessions covering knowledge, applied skills and practical instruction, making use of an appropriate range of techniques.
</t>
  </si>
  <si>
    <t>• Demonstrate use of a range of written communication techniques appropriate to the situation.</t>
  </si>
  <si>
    <t>• Demonstrate application of effective teamwork in a range of situations.</t>
  </si>
  <si>
    <t>• Evidence portfolio assessment.
• Observations/simulation.
• Testimony of participants.
• Accreditation of prior qualifications and experience.</t>
  </si>
  <si>
    <t>• Evidence portfolio assessment.
• Observations/simulation.
• Testimony of participants and colleagues.
• Accreditation of prior qualifications and experience.</t>
  </si>
  <si>
    <t>• Evidence portfolio assessment.
• Observation.
• Testimony of participants and colleagues.
• Accreditation of prior qualifications and experience.</t>
  </si>
  <si>
    <t>• Accreditation of prior qualifications and experience.
• Evidence portfolio assessment.</t>
  </si>
  <si>
    <t>• Accreditation of prior qualifications and experience.
• Evidence portfolio assessment,</t>
  </si>
  <si>
    <t>• Accreditation of prior qualifications and experience.
• Evidence portfolio assessment. and interview.
• Testimony of personnel.</t>
  </si>
  <si>
    <t>• Accreditation of prior qualifications and experience.
• Evidence portfolio assessment. 
• Test of knowledge.</t>
  </si>
  <si>
    <t>• Accreditation of prior qualifications and experience.
• Evidence portfolio assessment and interview.</t>
  </si>
  <si>
    <t xml:space="preserve">• Accreditation of prior qualifications and experience.
• Evidence portfolio assessment.
</t>
  </si>
  <si>
    <t xml:space="preserve">• Accreditation of prior qualifications and experience.
• Evidence portfolio assessment. and interview.
</t>
  </si>
  <si>
    <t>• Accreditation of prior qualifications and experience.
• Evidence portfolio assessment. 
• Testimony of PA communities or indigenous peoples’ groups.</t>
  </si>
  <si>
    <t xml:space="preserve">• Accreditation of prior qualifications and experience.
• Evidence portfolio assessment.
• Testimony of PA communities or indigenous peoples’ groups.
</t>
  </si>
  <si>
    <t xml:space="preserve">• Accreditation of prior qualifications and experience.
• Evidence portfolio assessment. 
• Testimony of PA communities.
</t>
  </si>
  <si>
    <t>• Accreditation of prior qualifications and experience.
• Evidence portfolio assessment. and interview.</t>
  </si>
  <si>
    <t>• Evidence portfolio assessment. 
• Testimony from supervised staff and supervisors.
• Test of knowledge.
• Accreditation of prior qualifications and experience.</t>
  </si>
  <si>
    <t>• Evidence portfolio assessment. 
• Observation/simulation assessment.
• Testimony from supervised staff and supervisors.
• Test of knowledge.
• Accreditation of prior qualifications and experience.</t>
  </si>
  <si>
    <t>• Evidence portfolio assessment. 
• Observation/simulation assessment.
• Testimony from training participants.
• Oral/written test of knowledge.
• Accreditation of prior qualifications and experience.</t>
  </si>
  <si>
    <t xml:space="preserve">• Evidence portfolio assessment. 
• Accreditation of prior qualifications and experience.
• Testimony from supervisors.
</t>
  </si>
  <si>
    <t>• Demonstrate correct completion of required work records and time sheets. 
• Demonstrate supporting knowledge.</t>
  </si>
  <si>
    <t>• Examination of documentation.
• Oral test of knowledge.</t>
  </si>
  <si>
    <t>CAC 4.3</t>
  </si>
  <si>
    <t>• Submit evidence of coordination of effective and regular communication among personnel of the protected area system. 
• Demonstrate supporting knowledge.</t>
  </si>
  <si>
    <t>• Submit evidence of preparation and presentation of detailed, rational resourcing plan for a protected area.
• Submit evidence of successful acquisition of required resources.</t>
  </si>
  <si>
    <t>CAC 4.4</t>
  </si>
  <si>
    <t>• Submit evidence of active interaction and collaboration with major stakeholder groups with interests in the protected area system.
• Demonstrate supporting knowledge.</t>
  </si>
  <si>
    <t>• Submit the biodiversity-related strategic and operational sections of a PA management plan.
• Submit detailed proposals for a comprehensive species conservation programme.
• Compile a detailed annual report on implementation of the programme.
• Demonstrate supporting knowledge.</t>
  </si>
  <si>
    <t>• Submit the relevant strategic and operational sections of a PA management plan.
• Submit detailed proposals for a comprehensive conservation programme.
• Compile a detailed annual report on implementation of the programme.
• Demonstrate supporting knowledge.</t>
  </si>
  <si>
    <t>• Submit a section of a red book.
• Conduct an IUCN species status assessment for Red Listing.
• Submit a detailed species status assessment report.
• Demonstrate supporting knowledge.</t>
  </si>
  <si>
    <r>
      <t xml:space="preserve">• Submit a management diary documenting one year of management of an in situ facility.
• Compile a detailed annual report on management of an </t>
    </r>
    <r>
      <rPr>
        <i/>
        <sz val="11"/>
        <color theme="1"/>
        <rFont val="Calibri"/>
        <family val="2"/>
        <scheme val="minor"/>
      </rPr>
      <t>in situ</t>
    </r>
    <r>
      <rPr>
        <sz val="11"/>
        <color theme="1"/>
        <rFont val="Calibri"/>
        <family val="2"/>
        <scheme val="minor"/>
      </rPr>
      <t xml:space="preserve"> facility.
• Demonstrate supporting knowledge.</t>
    </r>
  </si>
  <si>
    <t xml:space="preserve">• Verified experience in the curation of a collection or museum.
• Demonstrate supporting knowledge.
</t>
  </si>
  <si>
    <t xml:space="preserve">• Safe, legal and ethical application of  relevant control measures under close expert supervision.
• Demonstrate supporting knowledge.
</t>
  </si>
  <si>
    <t>BIO 3.12</t>
  </si>
  <si>
    <t>• Submit evidence of planning and direction of a major project for habitat/ecosystem creation, restoration or rehabilitation.
• Compile a detailed annual report on management of the facility.
• Demonstrate supporting knowledge.</t>
  </si>
  <si>
    <t>• Accreditation of prior qualifications and experience. and experience.
• Evidence portfolio.
• Inspection of the facility and associated documentation.</t>
  </si>
  <si>
    <t xml:space="preserve">• Maintain a field notebook using a standard format (written or digital).
• Demonstrate supporting knowledge.
</t>
  </si>
  <si>
    <t xml:space="preserve">• Successful care of one or more species in captivity.
• Demonstrate supporting knowledge.
</t>
  </si>
  <si>
    <t>• Successful care of living plants.
• Demonstrate supporting knowledge.</t>
  </si>
  <si>
    <t>• Accreditation of prior qualifications and experience.
• Evidence portfolio assessment. 
• Verification of competence by an expert supervisor.
• Test of knowledge.</t>
  </si>
  <si>
    <t>• Accreditation of prior qualifications and experience.
• Practical tests/simulations.
• Evidence portfolio assessment. 
• Test of knowledge.</t>
  </si>
  <si>
    <t>• Accreditation of prior qualifications and experience.
• Evidence portfolio assessment. 
• Oral/written test of knowledge</t>
  </si>
  <si>
    <t>• Submit a comprehensive strategy for law enforcement, compliance/crime prevention in a protected area.
•Submit standard operating procedures for law enforcement activities.
• Draft relevant sections of the PA management plan.
• Demonstrate supporting knowledge.</t>
  </si>
  <si>
    <t>• Submit evidence of effective leadership of law enforcement, compliance and crime prevention activities.
• Demonstrate supporting knowledge.</t>
  </si>
  <si>
    <t>• Submit evidence of effective coordination and collaboration with law enforcement agencies and judiciary.
• Demonstrate supporting knowledge.</t>
  </si>
  <si>
    <t xml:space="preserve"> PPP 3; ORG 3; HRM 3; COM 3; FLD 2; AWA 3; CAC 3; TEC 2; ADR 3</t>
  </si>
  <si>
    <t>LAR 2.10</t>
  </si>
  <si>
    <t>• Submit evidence of constructive and effective cooperation with community members.
• Testimony from community members
• Demonstrate supporting knowledge.</t>
  </si>
  <si>
    <t>• Submit evidence of leadership in the field of law enforcement, compliance, prevention operations involving all aspects of the job.
• Demonstrate supporting knowledge.</t>
  </si>
  <si>
    <t>• Submit evidence of correct gathering and documentation of information and testimony from detainees, suspects and witnesses. 
• Demonstrate use of effective and legal questioning techniques.
• Demonstrate supporting knowledge.</t>
  </si>
  <si>
    <t>LAR 2.11</t>
  </si>
  <si>
    <t>• Demonstrate application of all aspects of corruct procedures for use of firearms and ammunition.
• Demonstrate comprehensive supporting knowledge.</t>
  </si>
  <si>
    <t>• Accreditation of prior qualifications and experience.
• Evidence portfolio assessment. 
•Practical test.
• Test of knowledge.</t>
  </si>
  <si>
    <t>• Submit evidence of active and effective introduction of appropriate forms of participatory governance across the PA system.
• Demonstrate supporting knowledge.</t>
  </si>
  <si>
    <t>• Submit evidence of active and effective promotion and support of community roles and rights across a  PA system.
• Demonstrate supporting knowledge.</t>
  </si>
  <si>
    <t>• Submit evidence of proactive support of cultural site/artefact protection and management.
• Demonstrate supporting knowledge.</t>
  </si>
  <si>
    <t>• Submit evidence of proactive, participatory support of local cultural attributes and practices.
• Demonstrate supporting knowledge.</t>
  </si>
  <si>
    <t>• Submit evidence of active engagement and support for community development projects by the PA administration.
• Demonstrate supporting knowledge.</t>
  </si>
  <si>
    <t>• Submit evidence of good relations and implementation of a range of measures to safeguard the rights of PA communities.
• Demonstrate supporting knowledge.</t>
  </si>
  <si>
    <t>• Submit evidence of support for establishment of a viable economic enterprise with PA community members.
• Demonstrate supporting knowledge.</t>
  </si>
  <si>
    <t>• Submit evidence of constructive and effective cooperation with protected area communities.
• Demonstrate supporting knowledge.</t>
  </si>
  <si>
    <t>• Demonstrate appropriate interactions in a range of situations.
• Maintain a field notebook. 
• Submit basic information about the PA in a suitable way.
• Demonstrate supporting knowledge.</t>
  </si>
  <si>
    <t xml:space="preserve"> •Provide evidence of successful conduct of local extension/outreach work.
• Demonstrate supporting knowledge.</t>
  </si>
  <si>
    <t>• Submit evidence of effective management of diverse visitor facilities.
• Submit reports on management activities.
• Demonstrate supporting knowledge.</t>
  </si>
  <si>
    <t>• Accreditation of prior qualifications and experience.
• Evidence portfolio assessment. 
• Testimony of partners.
• Testimony of visitors and visitor statistics.</t>
  </si>
  <si>
    <t>• Accreditation of prior qualifications and experience.
• Evidence portfolio assessment. 
• Testimony of PA communities/partners.</t>
  </si>
  <si>
    <t>• Accreditation of prior qualifications and experience.
• Evidence portfolio assessment. 
• Assessment of changes in visitation.</t>
  </si>
  <si>
    <t>• Accreditation of prior qualifications and experience.
• Evidence portfolio assessment. 
• Testimony of service providers.</t>
  </si>
  <si>
    <t>• Accreditation of prior qualifications and experience.
• Evidence portfolio assessment. 
• Testimony from community members.
• Test of knowledge.</t>
  </si>
  <si>
    <t>• Accreditation of prior qualifications and experience.
• Evidence portfolio assessment. 
• Testimony from supervisors.
• Test of knowledge.</t>
  </si>
  <si>
    <t>• Submit evidence of successful visitor management.
• Demonstrate specific techniques for dealing with accidents, emergencies, conflicts etc. 
• Demonstrate supporting knowledge.</t>
  </si>
  <si>
    <t>• Submit evidence of successful management of food service.
• Obtain relevant qualification in food preparation/service.
• Demonstrate supporting knowledge.</t>
  </si>
  <si>
    <t>• Submit evidence of successful management of sales outlet.
• Obtain relevant qualification in retail management.
• Demonstrate supporting knowledge.</t>
  </si>
  <si>
    <t>• Acquire appropriate official certification (e.g. mountain guiding, white water rafting etc.).
• Demonstrate ability to conduct all aspects of the guiding task correctly and safely. 
• Demonstrate supporting knowledge.</t>
  </si>
  <si>
    <t>• Demonstrate correct use and maintenance of commonly used equipment.
• Demonstrate supporting knowledge.</t>
  </si>
  <si>
    <t>• Follow correct procedures in 3 typical scenarios.
• Documented participation in at least 3 relevant actions.
• Demonstrate supporting knowledge.</t>
  </si>
  <si>
    <t>• Submit evidence of effective functioning of formal agreements with PA communities.
• Demonstrate supporting knowledge.</t>
  </si>
  <si>
    <t>• Submit a marketing plan for the PA and evidence of effective implementation.
• Demonstrate supporting knowledge.</t>
  </si>
  <si>
    <t>• Submit a report on collection of a range of information about visitors and activities in the PA.
• Demonstrate supporting knowledge.</t>
  </si>
  <si>
    <t>• Obtain formal certification of leadership of activities.
• Demonstrate effective leadership.
• Demonstrate supporting knowledge.</t>
  </si>
  <si>
    <t>• Submit evidence of successful management of visitor accommodation.
• Obtain relevant qualification in hospitality/hotel management.
• Demonstrate supporting knowledge.</t>
  </si>
  <si>
    <t>• Submit detailed plans for three types of interpersonal interpretive activity 
-  A formal scripted presentation.
-  A guided interpretive activity.
-  An interactive interpretive activity.
• Demonstrate supporting knowledge.</t>
  </si>
  <si>
    <t>• Accreditation of prior qualifications and experience.
• Evidence portfolio assessment. 
• Testimony from supervisors and clients.
• Test of knowledge.</t>
  </si>
  <si>
    <t>• Accreditation of prior qualifications and experience.
• Evidence portfolio assessment. 
• Observation/simulation assessment.
• Testimony from students.
• Test of knowledge.</t>
  </si>
  <si>
    <t>• Accreditation of prior qualifications and experience.
• Evidence portfolio assessment. 
• Testimony from media specialists.
• Observation/simulation assessment.
• Test of knowledge.</t>
  </si>
  <si>
    <t>AWA 2.8</t>
  </si>
  <si>
    <t>• Submit example of planning and installation and operation of a technology driven exhibit.
• Demonstrate supporting knowledge.</t>
  </si>
  <si>
    <t>• Submit evidence of planning and organisation of a major event.
• Demonstrate supporting knowledge.</t>
  </si>
  <si>
    <t>• Evidence portfolio assessment.
• Accreditation of prior qualifications and experience.
• Event report.</t>
  </si>
  <si>
    <t>• Accreditation of prior qualifications and experience.
• Evidence portfolio assessment. 
• Feedback on online presence.
• Test of knowledge.</t>
  </si>
  <si>
    <t>• Documented planning, organisation and leadership of stores and supplies.
• Demonstrate supporting knowledge.</t>
  </si>
  <si>
    <t>• Accreditation of prior qualifications and experience.
• Evidence portfolio assessment. 
• Field assessment by supervisor.
• Test of knowledge.</t>
  </si>
  <si>
    <t>• Demonstrate use of correct procedures during field work.
• Demonstrate supporting knowledge.</t>
  </si>
  <si>
    <t>• Demonstrate all required aspects of use of GPS.
• Demonstrate supporting knowledge.
• Completion of FLD 1.3.</t>
  </si>
  <si>
    <t>• Demonstrate range of required skills in the field.
• Demonstrate supporting knowledge.</t>
  </si>
  <si>
    <t>• Demonstrate effective person to person communication in three different contexts.
• Demonstrate supporting knowledge.</t>
  </si>
  <si>
    <t>• Accreditation of prior educational achievement.
• Completion of practical test/simulation
• Oral test of knowledge</t>
  </si>
  <si>
    <t>HRM 2.5</t>
  </si>
  <si>
    <t>ADR 4.3</t>
  </si>
  <si>
    <t>LAR 4.5</t>
  </si>
  <si>
    <t>AWA 3.7</t>
  </si>
  <si>
    <t>FLD 2.6</t>
  </si>
  <si>
    <t>• Submit evidence of direction of processes for securing international recognition of PAs.
• Demonstrate supporting knowledge.</t>
  </si>
  <si>
    <t>• Submit evidence of direction of processes for PA establishment/gazettement/modification.
• Demonstrate supporting knowledge.</t>
  </si>
  <si>
    <t>• Submit evidence of active engagement of other relevant sectors in protected area planning and management.
• Demonstrate supporting knowledge.</t>
  </si>
  <si>
    <t>• Submit evidence of etablishment and institutionalization of effective mechanims for participation and good governance.
• Demonstrate supporting knowledge.</t>
  </si>
  <si>
    <t>• Submit evidence of preparation of comprehensive reports in the required format.
• Demonstrate supporting knowledge.</t>
  </si>
  <si>
    <t>• Submit evidence of a well planned and successful animal reintroduction programme.
• Compile a detailed annual report on management of the facility
• Demonstrate supporting knowledge.</t>
  </si>
  <si>
    <t>• Accreditation of prior qualifications and experience. and experience.
• Evidence portfolio.</t>
  </si>
  <si>
    <t>• Submit evidence of a successfully planned and executed ex situ plan conservation project/facility.
• Demonstrate supporting knowledge.</t>
  </si>
  <si>
    <t>• Submit a national analysis report of threats, trends and activities for law enforcement and compliance in the PA system.
• Demonstrate supporting knowledge.</t>
  </si>
  <si>
    <t>• Submit an analysis of requirements for improving the legal and regulatory framework.
• Submit documented and verified relevant contributions a national strategy. plan, or project (e.g. PA System Plan, NBSAP, NEAP).
• Demonstrate supporting knowledge.</t>
  </si>
  <si>
    <t>• Submit a set of details norms, standards and operating procedures for addressing threats to PAs.
• Demonstrate supporting knowledge.</t>
  </si>
  <si>
    <t>• Submit evidence of effective interagency coordination of law enforcement activities.
• Demonstrate supporting knowledge.</t>
  </si>
  <si>
    <t>• Submit evidence of significant high level participation in international efforts against wildlife and environmental crime. 
• Demonstrate supporting knowledge.</t>
  </si>
  <si>
    <t>• Submit an accurate and detailed written statement.
• Submit formal oral testimony under questioning.
• Demonstrate supporting knowledge.</t>
  </si>
  <si>
    <t>• Complete required official documentation correctly.
• Demonstrate supporting knowledge.</t>
  </si>
  <si>
    <t>• Submit evidence of high quality design and installation of infrastructure (visitor centres, information points), interpretive installations (displays, signage, exhibits etc.).
• Demonstrate supporting knowledge.</t>
  </si>
  <si>
    <t>• Submit evidence of a range of high quality design and installation of interpretive and educational materials (publications, panels, signs, exhibits, displays, AV presentations etc).
• Demonstrate supporting knowledge.</t>
  </si>
  <si>
    <t>• Documented planning, organisation and leadership of regular and special activities for waste collection/disposal and pollution prevention/control.
• Demonstrate supporting knowledge.</t>
  </si>
  <si>
    <t>• Submit evidence of use of connected computers for a range of functions.
• Demonstrate supporting knowledge.</t>
  </si>
  <si>
    <t xml:space="preserve">• Submit evidence of successful management of IT across a protected area administration. 
• Submit evidence of management of a network for a range of functions.
• Demonstrate supporting knowledge.
</t>
  </si>
  <si>
    <t>• Evidence portfolio assessment. 
• Accreditation of prior qualifications and experience.
• Practical test.
• Test of knowledge.</t>
  </si>
  <si>
    <t>• Submit evidence of collation and management of extensive information in a database. 
• Submit reliable and timely responses to requests for production of data and reports.
• Demonstrate supporting knowledge.</t>
  </si>
  <si>
    <t>• Submit evidence of productive use of GIS to support information management, analysis, presentation and planning of the PA.
• Demonstrate supporting knowledge.</t>
  </si>
  <si>
    <t>• Submit evidence of extensive and productive use of an advanced technology to support PA management.
• Demonstrate supporting knowledge.</t>
  </si>
  <si>
    <t>• Submit evidence of successful mobilisation of technical assistance and funding for protected areas across the PA system.
• Demonstrate supporting knowledge.</t>
  </si>
  <si>
    <t>• Submit evidence of maintenance of comprehensive and secure personnel records.
• Demonstrate supporting knowledge.</t>
  </si>
  <si>
    <t>• Evidence portfolio assessment. 
• Examination of personnel records.
• Oral/written test of knowledge.
• Accreditation of prior qualifications and experience.</t>
  </si>
  <si>
    <t>FPC</t>
  </si>
  <si>
    <t>FPC 01</t>
  </si>
  <si>
    <t>FPC 02</t>
  </si>
  <si>
    <t>FPC 03</t>
  </si>
  <si>
    <t>FPC 04</t>
  </si>
  <si>
    <t>FPC 05</t>
  </si>
  <si>
    <t>FPC 06</t>
  </si>
  <si>
    <t>FPC 07</t>
  </si>
  <si>
    <t>FPC 08</t>
  </si>
  <si>
    <t>FPC 09</t>
  </si>
  <si>
    <t>FPC 10</t>
  </si>
  <si>
    <t>FPC 11</t>
  </si>
  <si>
    <t>FPC 12</t>
  </si>
  <si>
    <t>APC</t>
  </si>
  <si>
    <t>APC 01</t>
  </si>
  <si>
    <t>APC 02</t>
  </si>
  <si>
    <t>APC 03</t>
  </si>
  <si>
    <t>APC 04</t>
  </si>
  <si>
    <t>APC 05</t>
  </si>
  <si>
    <t>APC 06</t>
  </si>
  <si>
    <t>APC 07</t>
  </si>
  <si>
    <t>APC 08</t>
  </si>
  <si>
    <t>APC 09</t>
  </si>
  <si>
    <t>APC 10</t>
  </si>
  <si>
    <t>• Demonstrate basic skills in reading and writing to the level required for the job.
• Demonstrate supporting knowledge.</t>
  </si>
  <si>
    <t>• Demonstrate an adeqaute level of personal fitness as required for the job.
• Demonstrate supporting knowledge.</t>
  </si>
  <si>
    <t>• Fitness assessment.
• Medical examination and report.</t>
  </si>
  <si>
    <t xml:space="preserve">• Evidence portfolio assessment. 
• Accreditation of prior qualification and experience.
• Testimony from peers or supervisors
</t>
  </si>
  <si>
    <t>• Provide evidence of analysis of complex and large information sets.
• Demonstrate supporting knowledge.</t>
  </si>
  <si>
    <t>• Provide evidence of resolving complex challenges and problems.
• Demonstrate supporting knowledge.</t>
  </si>
  <si>
    <t>• Provide evidence of rational and participatory decision making.
• Demonstrate supporting knowledge.</t>
  </si>
  <si>
    <t>• Provide evidence of and demonstrate suitable responses to dangerous situations.
• Demonstrate supporting knowledge.</t>
  </si>
  <si>
    <t>• Provide evidence of and demonstrate good performance in stressful situations.
• Demonstrate supporting knowledge.</t>
  </si>
  <si>
    <t>• Provide evidence of active engagement and progress in personal and professional development.
• Demonstrate supporting knowledge.</t>
  </si>
  <si>
    <t>• Provide evidence of making effective use of limited resources and of finding creative solutions to resource shortages.
• Demonstrate supporting knowledge.</t>
  </si>
  <si>
    <t>• Provide evidence of and demonstrate and open and participatory approach and attitude to management and leadership.
• Demonstrate supporting knowledge.</t>
  </si>
  <si>
    <t>• Provide evidence of and demonstrate effective team building and support.
• Demonstrate supporting knowledge.</t>
  </si>
  <si>
    <t>• Provide evidence of and demonstrate a supportive and encouraging attitude towards co workers.
• Demonstrate supporting knowledge.</t>
  </si>
  <si>
    <t>APC. Advanced Pewrsonal Competences</t>
  </si>
  <si>
    <t>FPC: Foundatiuon Personal Competences</t>
  </si>
  <si>
    <t xml:space="preserve">• Successful leadership of horticultural activities for plant species reproduction, cultivation or establishment. 
• Demonstrate supporting knowledge.
</t>
  </si>
  <si>
    <t>• Requirements of boat use test.
• Basic boat and engine functions and maintenance.
• Laws and regulations for boat use.</t>
  </si>
  <si>
    <t>ADR 1.2</t>
  </si>
  <si>
    <t>• Demonstrate maintenance of work records as required.</t>
  </si>
  <si>
    <t>• Submit evidence of comprehensive, accurate and retrievable central record-keeping, security and back up.</t>
  </si>
  <si>
    <t>• Submit evidence of accurate and retrievable record-keeping, security and back up</t>
  </si>
  <si>
    <t>•Submit evidence of accurate and retrievable record-keeping.</t>
  </si>
  <si>
    <t>• Submit a report on a detailed field based community survey (or 3 smaller surveys) demonstrating use of a range of appropriate techniques, including extensive use of participatory approaches
• Submit the socio-economic description and evaluation sections of a PA management plan
• Demonstrate supporting knowledge.</t>
  </si>
  <si>
    <t>GRUPO</t>
  </si>
  <si>
    <t>CATEGORÍA</t>
  </si>
  <si>
    <t>CÓDIGO DE NIVEL</t>
  </si>
  <si>
    <t xml:space="preserve">NOMBRE DEL NIVEL </t>
  </si>
  <si>
    <t>A. PLANIFICACIÓN, GESTIÓN Y ADMINISTRACIÓN</t>
  </si>
  <si>
    <t>PPP. POLÍTICA DE AREA PROTEGIDA, PLANIFICACIÓN Y PROYECTOS</t>
  </si>
  <si>
    <t>Proporcionar un marco estratégico y racionalmente planificado para la gobernanza y manejo de áreas protegidas.</t>
  </si>
  <si>
    <t>COMPETENCIA GENERAL PARA EL NIVEL</t>
  </si>
  <si>
    <t>CONOCIMIENTO Y COMPRENSION GENERAL DE APOYO PARA EL NIVEL</t>
  </si>
  <si>
    <t>POLÍTICA DE AREA PROTEGIDA, PLANIFICACIÓN Y PROYECTOS.
NIVEL 4</t>
  </si>
  <si>
    <t>Código</t>
  </si>
  <si>
    <t>Permitir el establecimiento e integración de un sistema de áreas protegidas dentro de las políticas y planes  nacionales e internacionales.</t>
  </si>
  <si>
    <t xml:space="preserve">● Políticas y designaciones nacionales e
internacionales de áreas protegidas.
● Mejores prácticas globales relevantes y ejemplos (Ej. a través de UICN, Programa de trabajo sobre Áreas protegidas del CDB).
</t>
  </si>
  <si>
    <t>Detalles, alcance y variaciones.
Una breve explicación de la competencia.</t>
  </si>
  <si>
    <t>Principales requerimientos de conocimiento para la competencia.</t>
  </si>
  <si>
    <t xml:space="preserve">● Política nacional y legislación sobre biodiversidad y APs.
● Roles de otros sectores relevantes, así como
políticas y legislación relacionadas.
● Las mejores prácticas internacionales para políticas y legislación de APs.
</t>
  </si>
  <si>
    <t>● Asumir un papel de liderazgo en las revisiones de la política y
legislación de áreas protegidas.
● Redactar y / o revisar legislación nueva.
● Integrar los temas de APs en la política y legislación sectorial
relacionada.
● Contribuir con los Planes Nacionales de Acción Ambiental y a las
Estrategias y Planes Nacionales de Biodiversidad.
● Contribuir a establecer objetivos para los sistemas de áreas
protegidas.</t>
  </si>
  <si>
    <t>Coordinar el desarrollo y actualización de políticas
y legislación nacional de áreas protegidas.</t>
  </si>
  <si>
    <t>Coordinar revisiones de políticas, estrategias y planes de áreas protegidas.</t>
  </si>
  <si>
    <t xml:space="preserve">● Asumir un papel de liderazgo en las revisiones del progreso de
implementación de políticas, estrategias y planes de acción.
● Evaluar el progreso hacia el logro de objetivos para las APs y el
sistema en su conjunto.
● Liderar la preparación de informes sobre la implementación de
acciones bajo convenios y otros acuerdos (por ejemplo, Ramsar,
CDB, etc.).
</t>
  </si>
  <si>
    <t xml:space="preserve">● Política nacional y legislación sobre biodiversidad y APs.
● Planes nacionales que afectan las áreas protegidas
(p. Ej. Estrategia de Biodiversidad y Plan de Acción).
● Convenios y acuerdos internacionales relevantes y sus requerimientos de informe.
</t>
  </si>
  <si>
    <t>● Legislación nacional relevante.
● Principios y prácticas de planificación de sistemasde AP.
● Mejores prácticas internacionales (incluidos los lineamientos de la CDB).
● Categorías de áreas protegidas de la UICN y tipos de gobernanza.
● Procesos analíticos como el análisis de brechas.
● Herramientas globales / regionales para identificaráreas prioritarias de conservación (por ejemplo, Áreas Clave para la Biodiversidad).
● Diseño de redes ecológicas.</t>
  </si>
  <si>
    <t xml:space="preserve">● Desarrollar y dirigir planes para el razonable establecimiento / expansión de un sistema de áreas protegidas.
● Asegurar que los sistemas de APs cumplan con los requisitos de coherencia, idoneidad y representatividad.
● Asegurar que las áreas protegidas individuales estén ubicadas y diseñadas adecuadamente (en términos de tamaño, forma, límites).
● Incluir una gama de categorías de áreas protegidas y tipos de gobernanza.
● Desarrollar Planes / Planes Maestros para sistemas de APs nacionales y / o regionales.
</t>
  </si>
  <si>
    <t>Coordinar procesos para el diseño y el establecimiento de sistemas de áreas protegidas.</t>
  </si>
  <si>
    <t>Coordinar procesos para declarar, categorizar, establecer y modificaráreas protegidas.</t>
  </si>
  <si>
    <t>●Liderar la designación legal y el establecimiento de áreas protegidas de acuerdo con las leyes y regulaciones nacionales.
●Aplicar categorías de gestión de acuerdo con la legislación nacional y orientación de la UICN.
●Liderar el proceso para modificar áeas protegidas de acuerdo con las leyes y regulaciones nacionales.
●Liderar el establecimiento de redes regionales de áreas protegidas y sitios de conservación (por ejemplo, sitios Natura 2000 en la Unión Europea).</t>
  </si>
  <si>
    <t xml:space="preserve">●Legislación nacional y regulaciones para la propuesta y designación legal de AP.
●Mejores prácticas internacionales para la propuesta y designación legal de AP.
●Requisitos especiales para tipos particulares de áreas protegidas (por ejemplo, Áreas Marinas Protegidas, incluidas las que están más allá de los límites de la jurisdicción nacional).
</t>
  </si>
  <si>
    <t xml:space="preserve">●Legislación y regulaciones nacionales para la propuesta de AP y su designación legal.
●Requisitos y procesos de propuesta para designación de sitios internacionales.
●Requisitos para reconocimiento internacional de áreas.
●Requerimientos de informes y monitoreo.
</t>
  </si>
  <si>
    <t xml:space="preserve">●Liderar la designación legal de áreas designadas internacionalmente (por ejemplo, Sitios de Patrimonio Mundial de la UNESCO, Reservas de la Biosfera, Sitios Ramsar).
●Liderar el proceso para identificar y designar áeas de conservación reconocidas internacionalmente (por ejemplo, Áreas Clave para la Biodiversidad).
●Preparar propuestas completas utilizando los procesos requeridos para llevar a una designación exitosa.
●Realizar actividades para monitorear y mantener el estado de áreas designadas y reconocidas internacionalmente.
</t>
  </si>
  <si>
    <t>Coordinar procesos para establecer y
mantener el estado de designación internacional de áreas protegidas.</t>
  </si>
  <si>
    <t>Coordinar procesos para el establecimiento de
redes ecológicas y de conectividad entre áreas
protegidas.</t>
  </si>
  <si>
    <t xml:space="preserve">● Desarrollar y dirigir planes para el establecimiento de redes
ecológicas, corredores, zonas de amortiguamiento, enlaces de
paisajes y otras áreas que complementan los sistemas de áreas
protegidas y mejoran su conectividad.
● Desarrollar planes para conservación multifuncional a escala de
paisajes / ecosistemas (por ejemplo, planes de manejo de cuencas
hidrográficas, planes ecor egionales, redes ecológicas, etc.).
● Trabajar con otros sectores para establecer la conectividad
requerida entre APs.
● Desarrollar planes de redes ecológicas nacionales y regionales.
</t>
  </si>
  <si>
    <t xml:space="preserve">● Legislación nacional relevante y mejores prácticas
internacionales.
● Principios y prácticas de diseño y funcionamiento de redes ecológicas.
● Principios y prácticas para el manejo de cuencas
hidrográficas
● Mejores prácticas internacionales sobre conectividad y redes ecológicas.
</t>
  </si>
  <si>
    <t>Coordinar procesos para el reconocimiento y
establecimiento de áreas conservadas por pueblos
indígenas y comunidades locales.</t>
  </si>
  <si>
    <t xml:space="preserve">● Buscar el reconocimiento formal de los territorios y áreas conservados por pueblos indígenas y comunidades locales (TICCAs).
● Trabajar con pueblos locales e indígenas para identificar y
asegurar el reconocimiento de (TICCAs).
</t>
  </si>
  <si>
    <t xml:space="preserve">● Legislación nacional relevante.
● Principios para la definición de TICCAs
● Gobernanza comunitaria y gestión tradicional en
el contexto de la región, sitios y comunidades
específicas y pueblos indígenas.
● Amenazas, problemas y oportunidades asociadas
con TICCAs.
</t>
  </si>
  <si>
    <t xml:space="preserve">● Sistemas y autoridades de áreas protegidas en
países / territorios vecinos.
● Mejores prácticas internacionales para el
establecimiento y manejo de áreas protegidas
transfronterizas.
 </t>
  </si>
  <si>
    <t xml:space="preserve">● Políticas internacionales y nacionales sobre cambio climático, acuerdos y esquemas de respuesta.
● Escenarios del cambio climático e impactos
previstos.
● Conceptos de cambio climático, opciones de
respuesta y enfoques (vulnerabilidad, resiliencia,
mitigación, adaptación, etc.).
</t>
  </si>
  <si>
    <t xml:space="preserve">● Trabajar con autoridades equivalentes en países/territorios vecinos:
– para armonizar las leyes, regulaciones, límites y zonas de áreas
protegidas vecinas.
– desarrollar una planificación y gestión coo dinada de AP,
compartiendo información, dando seguimiento y organizando
actividades colaborativas.
</t>
  </si>
  <si>
    <t xml:space="preserve">● Desarrollar y dirigir planes en el sitio y a nivel de sistema para los
impactos del cambio climático.
● Desarrollar y dirigir planes para abordar impactos específicos en
especies y ecosistemas vulnerables.
● Desarrollar y dirigir planes para abordar impactos específicos en
las comunidades de las APs y sus economías.
● Proponer ajustes al sistema nacional de áreas protegidas en
respuesta al cambio climático.
● Movilizar el apoyo internacional para la respuesta al cambio
climático (por ejemplo, REDD +)..
</t>
  </si>
  <si>
    <t>Coordinar áreas protegidas transfronterizas e iniciativas de conservación.</t>
  </si>
  <si>
    <t>Coordinar respuestas a nivel de todo el sistema de
áreas protegidas en temas de cambio climático e
impactos asociados.</t>
  </si>
  <si>
    <t>Coordinar las Evaluaciones Ambientales Estratégicas
(EAE) en áreas protegidas afectadas.</t>
  </si>
  <si>
    <t>Coordinar medidas para compensar o asegurar la
indemnización por daños a las áreas protegidas.</t>
  </si>
  <si>
    <t>Coordinar iniciativas para determinar el valor de los
servicios prestados por los ecosistemas en áreas
protegidas.</t>
  </si>
  <si>
    <t xml:space="preserve">● Asumir un papel de liderazgo en los procesos de Evaluación
Ambiental Estratégica, relevantes para las APs y la conservación
de la biodiversidad.
● Representar los intereses de un sistema de áreas protegidas en
las EAEs.
</t>
  </si>
  <si>
    <t xml:space="preserve">● Establecer e implementar medidas legales apropiadas para la
compensación / reparación. Estos pueden incluir:
– El principio del que contamina paga.
– Compensación financiera por daños
– Compensación de la biodiversidad.
</t>
  </si>
  <si>
    <t xml:space="preserve">● Organizar valoraciones económicas de los servicios sociales,
culturales y ecológicos proporcionados por un AP, ecosistema o
paisaje, utilizando técnicas estándar.
● Explicar y promover el concepto y usos del enfoque de los
servicios ecosistémicos
</t>
  </si>
  <si>
    <t>● Legislación y procesos relacionados con las EAEs.</t>
  </si>
  <si>
    <t>● Operación, ventajas y desventajas de varios
esquemas de compensación y reparación.</t>
  </si>
  <si>
    <t xml:space="preserve">● Teoría, principios y prácticas de evaluación
ecosistémica.
● Principios y opciones de pago por servicios
ecosistémicos.
● Enfoques ampliamente utilizados para valorar y
aplicar servicios ecosistémicos (por ejemplo, La
economía de los ecosistemas y la biodiversidad
(TEEB por sus siglas en inglés)).
</t>
  </si>
  <si>
    <t>Coordinar la integración de política y manejo de
áreas protegidas con otros sectores.</t>
  </si>
  <si>
    <t>Promover y habilitar la gestión orientada a la
investigación para apoyar la planificación y manejo
de áreas protegidas.</t>
  </si>
  <si>
    <t xml:space="preserve">● Atraer a otros sectores cuyas actividades afectan o se ven
afectadas por las áreas protegidas.
● Buscar soluciones a intereses o actividades en conflicto.
● Identificar oportunidades de cooperación en la búsqueda de
intereses y sinergias compartidas.
● Alentar a otros sectores a modificar sus planes y actividades para
mejorar la conservación de la biodiversidad y la conectividad de
áreas protegidas.
</t>
  </si>
  <si>
    <t>● Identificar prioridades de investigación para mejorar la
planificación y manejo de á eas protegidas.
● Fomentar y permitir que la investigación orientada al manejo tenga
lugar a nivel nacional y local.
● Difundir los resultados de investigación y su incorporación a los
procesos de planificación y manejo</t>
  </si>
  <si>
    <t xml:space="preserve">● Detalles de los principales sectores relevantes (por
ejemplo, silvicultura, recursos del agua, agricultura,
desarrollo rural, planificación del uso de tierra)
● Leyes y regulaciones relevantes.
</t>
  </si>
  <si>
    <t xml:space="preserve">● Principales necesidades de investigación para áreas protegidas en el sistema.
● Diferencias entre investigación “pura” e investigación aplicada al manejo.
● Detalles de instituciones de investigación relevantes (a nivel nacional e internacional).
</t>
  </si>
  <si>
    <t>Coordinar las principales propuestas de apoyo y
financiación para áreas protegidas.</t>
  </si>
  <si>
    <t>Coordinar iniciativas internacionales para desarrollar políticas de áreas protegidas y mejorar su planificación y gestión</t>
  </si>
  <si>
    <t xml:space="preserve">● Identificar y movilizar fuentes de apoyo nacional para establecer
y mantener áreas protegidas (por ejemplo, a través de políticas
nacionales, asignaciones presupuestarias directas, coordinación
con otros sectores).
● Identificar y movilizar fuentes de apoyo inte nacional para
establecer y mantener áreas protegidas (por ejemplo, a través de
donantes multilaterales y bilaterales, ONG, etc.)
● Desempeñar un papel de liderazgo en el desarrollo de propuestas
y negociar acuerdos de apoyo.
● Apoyar las gestiones de áreas protegidas para identificar y
desarrollar proyectos. 
</t>
  </si>
  <si>
    <t xml:space="preserve">● Realizar una contribución significativa y econocida
internacionalmente a la política, planificación y manejo de á eas
protegidas (por ejemplo, mediante la publicación de directrices
especializadas, participación activa de un grupo de especialistas
de la UICN, presentaciones en conferencias, capacitación de alto
nivel, etc.).
● Participar en iniciativas globales de desarrollo de políticas
relacionadas con áreas protegidas.
</t>
  </si>
  <si>
    <t xml:space="preserve">● Principales fuentes potenciales de financiación y
apoyo.
● Procedimientos para diseñar proyectos y preparar
propuestas.
● Procedimientos para el desarrollo de presupuestos y planes de financiamiento (ver también FRM 4).
</t>
  </si>
  <si>
    <t>● Mejores prácticas internacionales sobre APs y
política de biodiversidad, legislación, planificación y
gestión.
● Principales actores involucrados en el desarrollo de políticas internacionales y mejores prácticas.</t>
  </si>
  <si>
    <t>POLÍTICA DE AREA PROTEGIDA, PLANIFICACIÓN Y PROYECTOS
NIVEL 3</t>
  </si>
  <si>
    <t>Desarrollar directamente e implementar estrategias, planes y proyectos para lograr objetivos de áreas protegidas.</t>
  </si>
  <si>
    <t>●Legislación y políticas organizacionales, así como procedimientos para la planificación y gestión de A.
●Principios y procesos de diseño de proyectos y planificación.</t>
  </si>
  <si>
    <t>Declaración de la competencia. El individuo deberá ser capaz de:</t>
  </si>
  <si>
    <t>Dirigir el desarrollo participativo del plan de gestión de un área protegida, usando un formato metodológico y proceso reconocido.</t>
  </si>
  <si>
    <t>Dirigir una evaluación estructurada de amenazas para un área protegida.</t>
  </si>
  <si>
    <t>Dirigir el desarrollo de un sistema de zonificación deun área protegida.</t>
  </si>
  <si>
    <t>●Desarrollar estrategias, objetivos y planes de manejo a mediano y largo plazo que cubran todos los aspectos de la gestión del área protegida, de acuerdo con un formato metodológico integral reconocido y utilizando un proceso racional y participativo.
●Asegurar la identificación, participación y consideraciónadecuadas de los interesados en el proceso.
●Comunicar el plan al personal del AP y a las partes interesadas locales.</t>
  </si>
  <si>
    <t>●Evaluar presiones y amenazas específicas a un áea protegida, utilizando un proceso estructurado.
●Identificar los impactos esultantes.</t>
  </si>
  <si>
    <t>●Identificación razonable de zonas según las funciones y categoríasde un área protegida, de acuerdo con los criterios definidos parala zonificación
●Desarrollar regulaciones específicas para cada zona
●Asegurar una adecuada identificación, participación yconsideración de los interesados en el proceso.</t>
  </si>
  <si>
    <t>●Legislación y regulaciones nacionales para la planificación de la gestión
●Prácticas internacionales sobre formatos metodológicos y procesos para la planificación de lagestión.
●Métodos para garantizar la participación de los interesados.</t>
  </si>
  <si>
    <t>●Aplicación de metodologías estándar para la evaluación de amenazas.</t>
  </si>
  <si>
    <t>●Legislación y regulaciones nacionales para la zonificación
●Mejores prácticas internacionales para la zonificación
●Partes interesadas del AP y sus necesidades, derechos y prioridades.</t>
  </si>
  <si>
    <t>Dirigir el desarrollo de propuestas de proyectos y planes para un área protegida, utilizando formatos metodológicos y procesos reconocidos.</t>
  </si>
  <si>
    <t>Implementación directa de proyectos y planes.</t>
  </si>
  <si>
    <t>Dirigir el desarrollo de evaluaciones de riesgo / desastre y planes de contingencia.</t>
  </si>
  <si>
    <t>Identificación diecta e implementación de medidas para abordar los impactos del cambio climático.</t>
  </si>
  <si>
    <t>●Identificar necesidades y oportunidades para poyectos.
●Preparar propuestas para donantes o proyectos de asistencia del gobierno (inversiones específicas y de tiempo limitado) utilizandoun formato recomendado.
●Asegurar una identificación y participación adecuada de losinteresados y socios en la implementación del proceso.</t>
  </si>
  <si>
    <t>●Asegurar que los planes y / o proyectos de gestión se implementen de manera oportuna y eficiente de acuedo con los planes / contratos.
●Preparar planes de implementación detallados.
●Monitorear y evaluar la implementación contra objetivos y metas.
●Informar sobre el desempeño general y el impacto.</t>
  </si>
  <si>
    <t>●Identificar las principales amenazas y riesgos de desastes importantes para un área protegida (por ejemplo, incendio, terremoto, inundación, contaminación, sequía, conflicto armado,crisis humanitarias).
●Preparar planes para minimizar los riesgos y para hacer frente a desastres.
●Establecer medios para gestionar los residuos y controlar la contaminación (procedimientos, instalaciones, equipos).
●Poner en marcha los medios para hacer frente a los desastres (adquirir equipamiento, diseño de infraestructura, capacitación de personal y partes interesadas, etc.).</t>
  </si>
  <si>
    <t>●Identificar las principales amenazas y riesgos para un áea protegida como resultado del cambio climático (con respecto a especies, ecosistemas, comunidades locales y economías).
●Identificar opciones y peparar planes para evitar, mitigar y adaptar.
●Establecer medios para monitorear el cambio climático, así como sus impactos y la efectividad de las intervenciones.
●Poner en marcha los medios para hacer frente a los desastres (adquirir equipo, diseño de infraestructura, capacitación de personal y partes interesadas, etc.).</t>
  </si>
  <si>
    <t>●Principales donantes potenciales y formatos requeridos para propuestas.
●Identificación de poyectos y procesos de planificación
●Enfoques participativos.</t>
  </si>
  <si>
    <t>●Técnicas y procesos de gestión de proyectos.
●Sistemas de monitoreo e informes relevantes utilizados por financiadoes.
●Principios de monitoreo y uso de varios tipos de indicadores.</t>
  </si>
  <si>
    <t>●Las posibles amenazas y riesgos para las APs, así como sus impactos.
●Evaluación de riesgos y técnicas y procedimiento para planificación de contingencias
●Opciones de reducción de riesgos y amenazas.</t>
  </si>
  <si>
    <t>●Las posibles amenazas y riesgos para el AP resultantes del cambio climático.
●Opciones y medidas para evitar, reducir, mitigar y adaptar.
●Esquemas específicos para apoyar espuestas al cambio climático (por ejemplo, REDD+).</t>
  </si>
  <si>
    <t>Dirigir la planificación,implementación y monitoreo de los principales proyectos de construcción.</t>
  </si>
  <si>
    <t>Coordinar el manejo de áreas protegidas con actividades de vecinos, propietarios de tierras y recursos, así como con usuarios.</t>
  </si>
  <si>
    <t>Contribuir a evaluaciones de Impacto Ambiental (EIA) de proyectos y propuestas que afecten a un área protegida.</t>
  </si>
  <si>
    <t>●Preparar planes para ubicar y brindar especificaciones de lainfraestructura física.
●Trabajar con diseñadores, arquitectos y desarrolladores para asegurar especificaciones apopiadas para estructuras e instalaciones principales (por ejemplo, centros de visitantes, estaciones de guardaparques / guardabosques, instalaciones turísticas, carreteras, puentes, etc.).
●Asegurar que los impactos ambientales, paisajísticos y sociales sean minimizados.
●Asegurar que los proyectos de infraestructura y construcción por parte de otras partes en un área protegida cumplan con los acuerdos y regulaciones y estén sujetos a las evaluaciones de impacto requeridas.</t>
  </si>
  <si>
    <t>●Identificar popietarios, titulares de derechos y usuarios de recursos vecinos de un área protegida o que operen dentro de ella.
●Asegurar el cumplimiento de las leyes, regulaciones y acuerdos.
●Trabajar con vecinos para asegurar y proteger la integridad de un área protegida y sus recursos.
●Desarrollar planes y proyectos de colaboración para promover los objetivos de un área protegida.</t>
  </si>
  <si>
    <t>●Proporcionar información objetiva a los procesos de EIA y proponer medidas para evitar y mitigar el impacto.
●Representar los intereses de un área protegida en las audiencias.
●Coordinar respuestas a borradores de EIA.</t>
  </si>
  <si>
    <t>●Leyes y regulaciones para la urbanización y construcción.
●Parámetros de diseño y construcción, principios y prácticas.
●Procesos oficiales de licitación y contratación
●Principales escenarios y actores en diseño y construcción.
●Procesos de EIA (ver PPP 3.10).</t>
  </si>
  <si>
    <t>●Detalles de los principales propietarios, usuarios de recursos y titulares de derechos dentro y fuera del AP (por ejemplo, forestal, recursos hídricos, agricultura, comunidades locales).
●Leyes y regulaciones relevantes.</t>
  </si>
  <si>
    <t>●Principios de EIA.
●Legislación y procesos relacionados con EIA.</t>
  </si>
  <si>
    <t>ORG. LIDERAZGO Y DESARROLLO ORGANIZACIONAL</t>
  </si>
  <si>
    <t>Establecer y mantener organizaciones con buena  gobernanza, administradas y dirigidas para el manejo de áreas protegidas.</t>
  </si>
  <si>
    <t>LIDERAZGO Y DESARROLLO ORGANIZACIONAL.
NIVEL 4</t>
  </si>
  <si>
    <t>Permitir el establecimiento de estructuras y sistemas para una efectiva y adecuada gobernanza y gestión del sistema de áreas protegidas.</t>
  </si>
  <si>
    <t xml:space="preserve">●Legislación nacional, regulaciones y políticas organizacionales relativas a la gestión y administración de AP.
●Principios y prácticas de buena gobernanza y gestión.
●Mejores prácticas y ejemplos globales relevantes (p. Ej. a través de la UICN, Convenios, Programa de Trabajo en Áreas Protegidas de la CDB).
</t>
  </si>
  <si>
    <t>Establecer un amplio sistema de estándares y prácticas para una gestión y administración efectiva y eficiente de las áeas protegidas.</t>
  </si>
  <si>
    <t>●Definir metas y objetivos para fortalecer el sistema general degestión y administración de un sistema de AP, de acuerdo con la legislación nacional y las buenas prácticas internacionales.
●Desarrollar e introducir normas, estándares, procedimientos operativos normalizados y orientación técnica para garantizar una gestión eficaz de las APs (por ejemplo, para administración,gestión de recursos humanos, salud, seguridad, planificación dela gestión, etc.).
●Evaluar el desempeño y la efectividad de las administraciones de APs y apoyar a los directores de APs para implementar las medidas de mejora requeridas.</t>
  </si>
  <si>
    <t>●Técnicas de análisis institucional (por ejemplo, identificación de visión y misión, análisis desituación, análisis de partes interesadas, análisis FODA, identificación de objetivos y prioridadesinstitucionales).
●Legislación nacional y normas institucionales, así como estándares de gestión y administración.
●Mejores prácticas para la gestión y administración de organizaciones</t>
  </si>
  <si>
    <t>●Legislación nacional e internacional, acuerdos y regulaciones sobre participación pública y transparencia.
●Principios y prácticas de participación.
●Principios y prácticas de buena gobernanza.
●Categorías de gobernanza de APs de la UICN.</t>
  </si>
  <si>
    <t>●Asegurar que los sistemas y procesos apropiados para la buena gobernanza se instituyan en un sistema de áreas protegidas.
●Asegurar que las partes interesadas estén oficialmente habilitadaspara participar en planificación y toma de decisiones, utilizandouna gama de técnicas apropiadas para la consulta y la gestión colaborativa.
–En áreas protegidas individuales en el sistema.
–A nivel nacional.</t>
  </si>
  <si>
    <t>Establecer sistemas amplios de mecanismos para la participación y buena gobernanza.</t>
  </si>
  <si>
    <t>Construir capacidad organizacional de las autoridades de áreas protegidas para la gestión y gobernanza.</t>
  </si>
  <si>
    <t>Identificar y evalua.
riesgos para las instituciones de áreas protegidas e introducir
gestión de riesgos y medidas de
planificación decontingencias.</t>
  </si>
  <si>
    <t>●Asegurar que la autoridad central tenga el personal, los recursos y la capacidad técnica para cumplir sus funciones (por ejemplo, proporcionando supervisión y monitoreo de un sistema de áreas protegidas, proporcionando orientación y apoyo actualizados para directores y personal, gestionando información relacionada con la planificación y gestión del sistema, desarollando políticas y legislación).
●Identificar las necesidades de capacidad organizativa de las áeas protegidas dentro del sistema.
●Desarrollar normas y estándares para una adecuada capacidad organizativa de las áreas protegidas.
●Identificar fuentes de apoyo y cabildeo para generar mejoras.
●Ver también HRM 4 y FRM 4.</t>
  </si>
  <si>
    <t>●Asegurar que se haya identificado los principales riesgos para elmanejo efectivo de un sistema de áreas protegidas, así como en APs individuales, además que se haya implementado estrategias y planes para abordarlos.
●Los riesgos pueden incluir incertidumbres financieras, fallasadministrativas, fallas de proyectos, responsabilidades legales, accidentes, etc.
●Garantizar una respuesta rápida a fallas administrativas mayores.</t>
  </si>
  <si>
    <t>●Riesgos e impactos potenciales para una gestión y administración efectiva.
●Procedimientos de planificación de contingencia</t>
  </si>
  <si>
    <t>Promover la adopción de nuevos enfoques, herramientas y técnicas para gestionar áreas protegidas en todo el sistema.</t>
  </si>
  <si>
    <t>Promover la adopción de nuevas tecnologías para el manejo de áreas protegidas a través del sistema.</t>
  </si>
  <si>
    <t>Monitorear y revisar el desempeño y efectividad de las áreas protegidas en todo el sistema.</t>
  </si>
  <si>
    <t>●Recopilar y difundir información y promover el conocimiento sobre los enfoques de “últimas” y “mejores prácticas” basadas en innovaciones, convenios y acuerdos nacionales e internacionales, directrices de la UICN, etc.
●Evaluar las necesidades y oportunidades para implementar nuevos enfoques que sean apropiados y asequibles.</t>
  </si>
  <si>
    <t>●Recopilar y difundir información y promover nuevas tecnologías que apoyen el manejo de áreas protegidas.
●Evaluar las necesidades y oportunidades para desplegar nuevas tecnologías apropiadas, asequibles y sostenibles.</t>
  </si>
  <si>
    <t>●Dirigir la recopilación y el análisis de informes de AP.
●Hacer uso de sistemas estándar de monitoreo y elaboración de informes (p. Ej. Herramienta de Seguimiento de Efectividad de la Gestión).
●Difundir estadísticas, análisis y conclusiones.
●Identificar y difundir lecciones apendidas y recomendaciones.</t>
  </si>
  <si>
    <t>●Últimos desarrollos en política nacional y legislación sobre AP, recursos naturales y sectores relacionados.
●Experiencias e informes de APs en el sistema.
●Últimos desarrollos en política internacional y mejores prácticas para el manejo de AP.</t>
  </si>
  <si>
    <t>●Tecnologías disponibles y potenciales futuras que pueden apoyar el manejo de áreas protegidas.
●Actividades de gestión que podrían ser potencialmente asistidas por soluciones tecnológicas.
●Ventajas, desventajas, riesgos y beneficios desoluciones tecnológicas.</t>
  </si>
  <si>
    <t>●Sistemas de monitoreo e informes utilizados por autoridades de AP.
●Enfoques y herramientas para medir el desempeño y efectividad de la gestión utilizando indicadores estándar.
●Métodos para la comunicación efectiva de resultados y retroalimentación.</t>
  </si>
  <si>
    <t>LIDERAZGO Y DESARROLLO ORGANIZACIONAL.
NIVEL 3</t>
  </si>
  <si>
    <t>Proporcionar dirección estratégica y efectiva, liderazgo y gestión de un área protegida.</t>
  </si>
  <si>
    <t xml:space="preserve">●Legislación y política organizacional y procedimientos de gestión y administración.
●Principios y prácticas de desarrollo organizacional
●Principios y prácticas de buena gobernanza,
●Participación y construcción de alianzas.
</t>
  </si>
  <si>
    <t>Construir la capacidad organizativa para la gestión de un área protegida.</t>
  </si>
  <si>
    <t>Establecer procedimientos para la gestión estratégica, planificada y adaptativa deun área protegida.</t>
  </si>
  <si>
    <t>Establecer una planificación y monitoeo regular y sistemático de las actividades de gestión.</t>
  </si>
  <si>
    <t>●Trabajar efectivamente hacia objetivos claramente identificados yjustificados para mejorar la capacidad organizacional (gobenanza, estructura de gestión y estilo, estrategias y planes, recursos humanos, procesos y sistemas, instalaciones y recursos).
●Identificar y asegurar el apoyo para mejorar la capacidadorganizacional.
●Monitorear el desempeño de la organización.
●Ver también FRM 3, HRM 3.</t>
  </si>
  <si>
    <t>●Adoptar un enfoque estratégico, estructurado y planificado para lagestión (en oposición a la gestión ad hoc y pasiva / reactiva).
●Preparar y adoptar estrategias de gestión y planes operativos.
●Establecer medios para revisiones periódicas de la eficacia yeficiencia de la gestión, y de la adopción de pogramas planificadosde gestión.</t>
  </si>
  <si>
    <t>●Preparar planes de trabajo regulares y periódicos (p. ej. anuales) para la implementación de estrategias, planes y proyectos.
●Asignar racionalmente los recursos para la implementación de planes de trabajo.
●Dar seguimiento a la finalización de los planes</t>
  </si>
  <si>
    <t>●Principios y prácticas para el desarrollo de la capacidad organizacional.
●Políticas y prácticas nacionales para la administración y dotación de recursos de AP.
●Detalles del plan de gestión del AP, plan de personal, plan de negocios.
●Opciones para asegurar recursos y mejorar capacidad.</t>
  </si>
  <si>
    <t>●Planificación estratégica y de gestión
●Principios y prácticas del manejo adaptativo.</t>
  </si>
  <si>
    <t>●Planificación estratégica y de gestión
●Técnicas y formatos de planificación del trabajo
●Personal y recursos disponibles para las actividades.</t>
  </si>
  <si>
    <t>Establecer sistemas y procedimientos para asegurar altos estándares de ética y conducta entre el personal y socios.</t>
  </si>
  <si>
    <t>Construir redes y desarrollar relaciones colaborativas con otras organizaciones.</t>
  </si>
  <si>
    <t>Asegurar el establecimiento e implementación de la participación y la buena gobernanza.</t>
  </si>
  <si>
    <t>●Tomar medidas positivas para evitar, prevenir y controlar comportamientos ilegales y / o deshonestos, así como la corrupción dentro de la institución y en sus relaciones con los demás.
●Tomar medidas positivas para garantizar que el personal y los socios se comporten adecuadamente y respeten los derechos humanos y la dignidad.
●Tomar las medidas adecuadas para investigar problemas y responder cuando sea necesario.
●Apoyar al personal y socios en la presentación de informes y abordar actividades ilegales / deshonestas / poco éticas.</t>
  </si>
  <si>
    <t>●Adoptar un enfoque de gestión “de mirada hacia afuera”.
●Identificar socios ente AP, autoridades, agencias, organizaciones comunitarias, sociedad civil y el sector privado.
●Mantener redes y desarrollar una cooperación adecuada.
●Negociar acuerdos locales para apoyar la gestión de un área protegida (por ejemplo, con empresas, propietarios locales, usuarios, ocupantes, gestores, comunidades locales, autoridades locales, ONG, etc.).</t>
  </si>
  <si>
    <t>●Crear (en consulta con las partes interesadas de las AP, incluidas las comunidades locales) estructuras y procesos adecuados que establezcan y formalicen sus derechos a participar en la gestión.
●Establecer mecanismos para que las comunidades de las AP, participen en la toma de decisiones y la evaluación de la gestión de un área protegida y para abordar inquietudes y conflictos
●Establecer mecanismos para que el personal del AP participe en los procesos de planificación, toma de decisiones y evaluación
●Garantizar la transparencia en los procesos de planificación, toma dedecisiones y evaluación.
●Introducir formas acordadas de cogestión, gestión delegada, establecimiento de zonas de amortiguamiento, zonas conservadas por la comunidad, etc.</t>
  </si>
  <si>
    <t>●Formas comunes de conductas deshonestas / ilegales que pueden afectar al AP, su personal y sus socios.
●Legislación nacional e internacional y principios sobre corrupción y derechos humanos.
●Métodos para prevenir / evitar / controlar comportamientos deshonestos / ilegales.</t>
  </si>
  <si>
    <t>●La gama completa de partes interesadas en el AP.
●Los mandatos, funciones, roles y derechos de todas las instituciones de relevancia.
●Los derechos, necesidades y prioridades del AP.
●Métodos de comunicación, redes y construcción de alianzas.</t>
  </si>
  <si>
    <t>●La gama completa de partes interesadas en el AP.
●Principios y prácticas de participación y diversas formas de gobernanza participativa.
●Tipos de gobernanza de la UICN.</t>
  </si>
  <si>
    <t>Establecer sistemas y procedimientos para asegurar la salud y seguridad en un área protegida.</t>
  </si>
  <si>
    <t>Promover e implementar cambios e innovación en el manejo de áreas protegidas.</t>
  </si>
  <si>
    <t>Garantizar el manejo efectivo de la información y el conocimiento.</t>
  </si>
  <si>
    <t>Asegurar el reconocimiento certificado que garantic la calidad de gestión de un área protegida.</t>
  </si>
  <si>
    <t>●Mantener y monitorear la salud y la seguridad de todo el personal bajo la responsabilidad de la administración de un área protegida.
●Mantener y controlar la salud y la seguridad de los visitantes, usuarios y comunidades de las AP.
●Verificar que la infraestructura y el equipo estén potegidos y que las medidas de seguridad se hayan implementado.
●Introducir planes de contingencia para emergencias y desastres.
●Asegurar que existan formas apropiadas de seguros.
●Ver también HRM 3.</t>
  </si>
  <si>
    <t>●Habilitar y promover la identificación, desarollo e introducción de nuevos enfoques, así como prácticas de gestión, basado en las mejores prácticas en otros lugares y en las lecciones de gestión de algún área protegida.
●Promover la adopción y el uso de nuevas tecnologías disponibles para apoyar la gestión de un área protegida.
●Dirigir un área protegida a través de procesos de cambio administrativos y organizacional.</t>
  </si>
  <si>
    <t>●Capturar, desarrollar, intercambiar y usar efectivamente la información y el conocimiento adquirido por la institución, su personal y las partes interesadas.
●Mantener registros de información actualizados, organizados, seguros y respaldados.
●Promover el intercambio y el uso del conocimiento.
●Hacer uso del conocimiento en la planificación,la toma de decisiones y la gestión adaptativa.</t>
  </si>
  <si>
    <t>●Adquirir un estándar de calidad garantizado y reconocido (por ejemplo, ISO 9000, (Gestión de calidad), ISO 14000 (Gestión medioambiental), ISO 24000 (Responsabilidad social), Lista Verde de la UICN).</t>
  </si>
  <si>
    <t>●Variedad de criterios y procesos de calidad.</t>
  </si>
  <si>
    <t>●Principios y práctica del manejo de conocimiento y datos.
●Protocolos de información de seguridad.
●Requisitos legales para la gestión de datos, acceso y uso.
●Sistemas de almacenamiento y recuperación de información.</t>
  </si>
  <si>
    <t>●Últimas leyes y regulaciones relevantes para la gestión del AP.
●Resultados de investigaciones, proyectos, actividades en otras APs e instituciones.
●Mejores prácticas y experiencias internacionales.
●Nuevas herramientas y tecnologías que puedan apoyar la gestión de APs.
●Principios de gestión del cambio.</t>
  </si>
  <si>
    <t>●Legislación relevante para la salud, la seguridad y la protección.
●Salud, seguridad y técnicas para su auditoría.
●Mejores prácticas para la salud, la seguridad y la protección.
●Principales amenazas a la salud y la seguridad.
●Opciones de seguros y compensaciones.</t>
  </si>
  <si>
    <t>HRM. GESTIÓN DE RECURSOS HUMANOS</t>
  </si>
  <si>
    <t>Establecer una fuerza laboral para áreas protegidas que sea adecuada, competente, bien administrada y apoyada.</t>
  </si>
  <si>
    <t>GESTION DE RECURSOS HUMANOS.
NIVEL 4</t>
  </si>
  <si>
    <t>Garantizar la disponibilidad de una fuerza laboral en todo el sistema de áreas protegidas que sea suficiente en número, competente, con los recursos y el apoyo adecuado.</t>
  </si>
  <si>
    <t xml:space="preserve">●Principios y prácticas de gestión de recursos humanos a nivel organizacional.
●Legislación relevante, normas, estándares y procedimientos.
●Mejores prácticas globales relevantes y ejemplos (p. Ej. a través de la UICN, Convenios, Programa de Trabajo en Áreas Protegidas CBD).
</t>
  </si>
  <si>
    <t>Instituir un sistema amplio de políticas de gestión de recursos humanos y procedimientos.</t>
  </si>
  <si>
    <t>●Establecer normas para: cantidad de personal y estructuras de organización, descripciones de un estándar ocupacional, competencias requeridas, procedimientos transparentes y basados en el mérito para el reclutamiento y ascensos, desarrollo profesional y capacitación, seguro de accidentes, equidad de oportunidades, diversidad e inclusión.</t>
  </si>
  <si>
    <t>●Legislación nacional para el empleo.
●Normas y estándares institucionales para el empleo y gestión de personal.</t>
  </si>
  <si>
    <t>Desarrollar e institucionalizar programas de desarrollo de capacidades para áreas protegidas.</t>
  </si>
  <si>
    <t>Promover la profesionalización de la gestión de las áreas protegidas a nivel nacional.</t>
  </si>
  <si>
    <t>Contribuir con iniciativas internacionales para la gestión del recurso humano y el desarrollo de capacidades en áreas protegidas.</t>
  </si>
  <si>
    <t>●Asegurar que se identifiquen las necesidades de capacidad y losprogramas de desarrollo de capacidades se pongan a disposición de todo el personal.
●Establecer normas organizacionales, presupuestos y programas para el desarrollo de las capacidades.
●Introducir medidas y oportunidades para el desarrollo de capacidades en el lugar de trabajo (p. ej., coaching, mentoría, intercambio de conocimientos, aprendizaje autodirigido, acceso al aprendizaje virtual).
●Trabajar con universidades, institutos y otros proveedores para: a) asegurar que los programas de capacitación y educación incluyan competencias requeridas para el manejo de áreas protegidas; y b) asegurar que las oportunidades de aprendizaje están disponibles para el personal empleado (por ejemplo, a través de programas modulares, aprendizaje virtual, acumulación de créditos).</t>
  </si>
  <si>
    <t>●Introducir y promover medidas para aumentar el estatus profesional de la gestión de AP.
●Por ejemplo: reconocimiento oficial de la gestión de APs comoprofesión / ocupación, introducción de estándares de desempeño y competencia, fomentando tanto oportunidades como acceso a capacitación, educación, desarrollo profesional y validación de calificaciones.</t>
  </si>
  <si>
    <t>●Realizar una contribución significativa y econocida internacionalmente en el campo de la gestión de recursos humanos y el desarrollo de capacidades en áreas protegidas.
●Por ejemplo: a través de publicación especializada de lineamientos, mantener una membresía activa dentro de un grupo de especialistas de la UICN, presentación en conferencia o brindar capacitación de alto nivel, etc.).</t>
  </si>
  <si>
    <t>●Ejemplos internacionales y mejores prácticas en gestión de recursos humanos y desarrollo de capacidades.</t>
  </si>
  <si>
    <t>●Principios de estándares profesionales.
●El sistema educativo nacional.
●Marcos de competencia de áreas protegidas.</t>
  </si>
  <si>
    <t>●Necesidades de capacidad del personal del AP y técnicas de evaluación de necesidades.
●Métodos para construir capacidades individuales.
●Disponibilidad de oportunidades de desarrollo de capacidades.
●Principales proveedores de desarrollo de capacidades y capacitación.</t>
  </si>
  <si>
    <t>GESTION DE RECURSOS HUMANOS.
NIVEL 3</t>
  </si>
  <si>
    <t>Asegurar que el personal del área protegida sea suficiente, competente y bien gestionado, dirigido y motivado.</t>
  </si>
  <si>
    <t xml:space="preserve">●Legislación y política organizacional y procedimientos para la gestión de recursos humanos.
●Principios y prácticas de gestión de recursos humanos.
●Principios y prácticas de evaluación y desarrollo de capacidades.
</t>
  </si>
  <si>
    <t>Identificar necesidadesde personal y estructuras organizativas para la gestión de un área protegida, definirdescripciones de puestos y establecer estándares de desempeño.</t>
  </si>
  <si>
    <t>Supervisar y garantizar la adopción de procedimientos integrales de personal dentro de la gestión de un área protegida.</t>
  </si>
  <si>
    <t>●Desarrollar estructuras organizativas y asignar personal a puestos dentro de ella.                                                                                                                                                    ●Identificar competencias equeridas para todos los puestos.
●Preparar descripciones y requisitos de desempeño para todos los puestos.</t>
  </si>
  <si>
    <t>●Garantizar el cumplimiento justo y transparente de los procedimientos de reclutamiento del personal, ascensos, evaluación, quejas, disciplina, etc.
●Garantizar el cumplimiento de la legislación laboral, normas para empleo de personal del AP, estándares para la equidad, igualdad de oportunidades y diversidad.
●El término “personal” contempla funcionarios permanentes y temporales, voluntarios, ayudantes y colaboradores regulares.</t>
  </si>
  <si>
    <t>●Normas para establecimiento de estructuras organizacionales, descripciones laborales, etc.
●Opciones para la organización del personal y estructuras institucionales (por ejemplo, estructuras verticales u horizontales).
●Enfoques basados en competencias para planificación y gestión de ecursos humanos.</t>
  </si>
  <si>
    <t>●Legislación laboral.
●Normas y estándares para procedimientos de personal.</t>
  </si>
  <si>
    <t>Garantizar condiciones de trabajo adecuadas, bienestar, salud y seguridad para el personal y usuarios de las áreas protegidas.</t>
  </si>
  <si>
    <t>Identificar necesidades de desarrollo de capacidades del personal, partes interesadas y socios.</t>
  </si>
  <si>
    <t>Establecer programas de desarrollo de capacidad para el personal de área protegida, partes interesadas y socios.</t>
  </si>
  <si>
    <t>●Garantizar condiciones de trabajo seguras y saludables para el personal (a tiempo completo, a tiempo parcial, voluntarios y otros colaboradores).
●Asegurar que la infraestructura y el equipo sean seguros y tengan buen mantenimiento.
●Asegurar que se proporcione y mantenga el equipo de seguridad.
●Realizar evaluaciones de riesgos para actividades laborales.
●Proporcionar y mantener equipos e instalaciones de primeros auxilios.
●Implementar medidas especiales para garantizar la seguridad del personal vulnerable.
●Desarrollar procedimientos para hacer frente a emergencias.
●Proporcionar acceso a un seguro de salud y accidentes adecuado para el personal.
●Proporcionar la instrucción requerida, sesiones informativas y capacitación.</t>
  </si>
  <si>
    <t>●Realizar evaluaciones estructuradas de las necesidades de desarrollo de capacidades.
●Recomendar programas de desarrollo de capacidades de acuerdo con el análisis de necesidades, las competencias requeridas y los requisitos / capacidades de los grupos destinatarios.</t>
  </si>
  <si>
    <t>●Brindar acceso a oportunidades relevantes de aprendizaje y capacitación para todo el personal. Por ejemplo: aprendizaje formal que conduce a calificaciones econocidas; entrenamiento a corto plazo; aprendizaje basado en competencias; y el aprendizaje informal en el lugar de trabajo (por ejemplo, entrenamiento, tutoría, intercambio de conocimientos y habilidades).
●Recopilar y evaluar resultados e impactos del desarrollo de capacidades.</t>
  </si>
  <si>
    <t>●Legislación de salud y seguridad.
●Evaluación de riesgos, auditoría de salud y seguridad y procedimientos de planificación
●Técnicas de auditoría de seguridad.
●Principales riesgos y peligros que afectan al personal de las AP.</t>
  </si>
  <si>
    <t>●Evaluación de necesidades de capacidad y análisis de procedimientos.
●Enfoques y técnicas de formación y aprendizaje.
●Variedad de oportunidades de aprendizaje y capacitación disponibles.</t>
  </si>
  <si>
    <t>●Principios del aprendizaje para adultos.
●Necesidades de desarrollo del personal (personal, partes interesadas, socios, etc.).
●Principios y prácticas de desarrollo de capacidades.
●Oportunidades para construir capacidad individual (formal e informal).
●Opciones para el aprendizaje en el lugar de trabajo (además de la capacitación).</t>
  </si>
  <si>
    <t>GESTION DE RECURSOS HUMANOS.
NIVEL 2</t>
  </si>
  <si>
    <t>Liderar y apoyar equipos e individuos que realizan el trabajo en las áreas protegidas.</t>
  </si>
  <si>
    <t xml:space="preserve">●Principios y prácticas de supervisión.
●Principios y prácticas de desarrollo de capacidades y aprendizaje para adultos.
</t>
  </si>
  <si>
    <t>Preparar planes de trabajo y controlar su implementación.</t>
  </si>
  <si>
    <t>Supervisar, motivar y evaluar el desempeño de individuos y equipos.</t>
  </si>
  <si>
    <t>Identificar causas y recomendar acciones
adecuadas para el manejo del desempeño laboral deficiente y de losconflictos laborales.</t>
  </si>
  <si>
    <t>●Desarrollar planes de trabajo detallados para equipos e individuos.
●Identificar el personal y los ecursos necesarios para implementar los planes de trabajo.
●Monitorear y guiar el desempeño del personal y verificar esultados.
●Proporcionar retroalimentación a equipos e individuos.
●Proporcionar informes al personal superior.</t>
  </si>
  <si>
    <t>●Proporcionar instrucciones detalladas y dirección a individuos y equipos.
●Garantizar el cumplimiento de los procedimientos del personal.
●Garantizar la salud, la seguridad y el bienestar del personal.
●Asegurar la finalización efectiva y eficiente de las teas asignadas.
●Proporcionar retroalimentación sobre el desempeño y orientación para la mejora.</t>
  </si>
  <si>
    <t>●Identificar las razones del desempeño deficiente por parte dindividuos y equipos.
●Identificar las causas de conflictos laborales
●Tomar medidas para rectificar poblemas.
●Proporcionar informes a la alta gerencia e iniciar procedimientos formales si es necesario.</t>
  </si>
  <si>
    <t>●Técnicas de comunicación para escuchar y proveer retroalimentación.
●Técnicas para transformación de conflictos
●Procedimientos de personal del AP.</t>
  </si>
  <si>
    <t>●Procedimientos de personal del AP.
●Técnicas motivacionales e instructivas.
●Detalles técnicos de las tareas a completar.</t>
  </si>
  <si>
    <t>●Procedimientos de personal de las APs.
●Las metas, objetivos y resultados requeridos de la gestión y de los planes de trabajo del área protegida.
●Enfoques estructurados para la planificación del trabajo.</t>
  </si>
  <si>
    <t>Planificar y organizar actividades de capacitación y aprendizaje.</t>
  </si>
  <si>
    <t>Mantener los registros de personal y de sus actividades.</t>
  </si>
  <si>
    <t>●Preparar planes de capacitación y aprendizaje de acuerdo con las necesidades identificadas
●Diseñar cursos cortos de capacitación, sesiones / eventos que involucran tanto elementos teóricos y prácticos.
●Organizar programas de capacitación / aprendizaje, capacitar a quienes impartan los cursos, coordinar con organizaciones de capacitación, etc.</t>
  </si>
  <si>
    <t>●Recopilar y almacenar hojas de tiempo, registros de asistencia y actividades.
●Mantener registros actualizados del personal empleado por la organización (tiempo completo, tiempo parcial, personal contratado, consultores, voluntarios).
●Los registros pueden incluir el historial laboral de las personas, logros, metas, comentarios, medidas disciplinarias (si hay), desarrollo de capacidades, reconocimientos y promociones.
●Asegurar que los registros sean seguros y que cumplan con la protección de datos de legislación.</t>
  </si>
  <si>
    <t>●Técnicas de evaluación de necesidades de formación.
●Opciones para la provisión y desarrollo de capacitación y aprendizaje.
●Métodos para evaluar el impacto de la capacitación y aprendizaje.</t>
  </si>
  <si>
    <t>●Procedimientos de archivo de personal y sistemas de organización.
●Protección de datos, legislación de seguridad y requerimientos.</t>
  </si>
  <si>
    <t>GESTION DE RECURSOS HUMANOS.
NIVEL 1</t>
  </si>
  <si>
    <t>Supervisar e instruir a pequeños equipos de trabajo para completar tareas.</t>
  </si>
  <si>
    <t xml:space="preserve">●Políticas y procedimientos operativos relevantes.
●Principios de supervisión y gestión.
●Habilidades de comunicación.
</t>
  </si>
  <si>
    <t>Supervisar y motivar grupos de trabajo para completar tareas prácticas.</t>
  </si>
  <si>
    <t>Mantener y enviar registros de actividades laborales.</t>
  </si>
  <si>
    <t>●Asegurar que los grupos de trabajo pequeños completen las tareas prácticas asignadas (trabajo de campo, de oficina, administrativo,etc.) de manera efectiva y eficiente, de acuedo con las instrucciones.</t>
  </si>
  <si>
    <t xml:space="preserve">●Completar correctamente el registro de asistencia, hojas de tiempo y registros de actividades, tanto para uno mismo como para los equipos de trabajo.
●Enviar los registros requeridos correctamente y a tiempo.
</t>
  </si>
  <si>
    <t xml:space="preserve">●Técnicas básicas de supervisión y motivación.
●Procedimientos de personal de la organización.
●Detalles de tareas técnicas a completar.
</t>
  </si>
  <si>
    <t>●Sistemas de registro de trabajo de la organización.</t>
  </si>
  <si>
    <t>FRM. GESTIÓN DE RECURSOS FINANCIEROS Y OPERATIVOS</t>
  </si>
  <si>
    <t>Asegurar que las áreas protegidas estén adecuadamente financiadas y dotadas de recursos, además, que estos estén efectiva y eficientemente designados y utilizados.</t>
  </si>
  <si>
    <t>GESTIÓN DE RECURSOS FINANCIEROS Y OPERATIVOS.
NIVEL 4</t>
  </si>
  <si>
    <t>Garantizar la disponibilidad de recursos físicos y financieros adecuados en un sistema de áreas protegidas y garantizar su uso efectivo y eficiente.</t>
  </si>
  <si>
    <t>●Presupuestos nacionales y políticas fiscales yprocedimientos.
●Principios y prácticas de planificación empesarial y gestión financiera
●Bienes y servicios proporcionados por áreas protegidas.
●Posibles fuentes de financiación intenacional y apoyo para las áreas protegidas.
●Mejores prácticas y ejemplos globales relevantes (p. Ej. a través de la UICN, Convenios, Programa de Trabajo en Áreas Protegidas CBD).</t>
  </si>
  <si>
    <t>Coordinar la movilización de recursos financieos para áreas protegidas.</t>
  </si>
  <si>
    <t>●Preparar análisis financieos, planes financieos a largo plazo y proyecciones financieras para la gestión y expansión del sistema deáreas protegidas.
●Preparar presupuestos anuales basados en el análisis racional de los requerimientos de manejo.
●Identificar bechas y déficit financios.
●Asegurar una financiación central adecuada / mejorada para lasáreas protegidas.
●Identificar y movilizar fuentes potenciales de financiamiento extno y de apoyo (por ejemplo, de donantes, proyectos, asociaciones, etc.). Ver también PPP 4.
●Desarrollar nuevos enfoques para el financiamiento sostenible deAPs (por ejemplo, tarifas por ingreso y servicios turísticos, tarifas por uso de recursos, pagos por servicios ecosistémicos, convocatorias y campañas, etc.).</t>
  </si>
  <si>
    <t>●Legislación, regulaciones y normas sobre planificación financiera y gestió
●Política nacional para presupuestar y financiar A.
●Oportunidades de apoyo de donantes para las AP.
●Opciones de pago por servicios ecosistémicos de las AP.
●Variedad de posibles métodos de autofinanciación para A.</t>
  </si>
  <si>
    <t>Coordinar la provisión de recursos físicos para áreas protegidas.</t>
  </si>
  <si>
    <t>Establecer políticas, procedimientos y normas para el financiamiento ymanejo de recursos en todo el sistema.</t>
  </si>
  <si>
    <t>Contribuir significativamente coniniciativas internacionales para financiamiento y dotarde recursos a las áreas protegidas.</t>
  </si>
  <si>
    <t>●Identificarlas necesidades materiales de las áreas protegidas en todo el sistema. (infraestructura, equipamiento, consumibles, etc.).
●Asegurar que las áreas protegidas tengan los recursos adecuados de acuerdo con sus necesidades.
●Asegurar que los recursos sean inventariados, monitoreados y conservados.
●Preparar y presentar argumentos justificados para invertir en elsistema de áreas protegidas.
●Identificar formas innovadoras para obtener ecursos adecuados (p. Ej. patrocinio, intercambio de recursos, reciclaje y reutilización, etc.).</t>
  </si>
  <si>
    <t>●Introducir políticas y procedimientos financieos integrales en todo el sistema.
●Establecer normas para una financiación adecuada y equilibrada delas áreas protegidas.
●Establecer normas para la presupuestación, planificación financieragestión y confección de informes dentro del sistema de áreas protegidas.
●Introducir medidas para prevenir y detectar problemas financieos, mala gestión o conductas inapropiadas.</t>
  </si>
  <si>
    <t>●Realizar una contribución significativa y econocida internacionalmente a la financiación de las APs (por ejemplo, através de publicación especializada de lineamientos, mantener una membresía activa dentro de un grupo de especialistas de la UICN, presentación en conferencia o brindar capacitación de alto nivel, etc.)</t>
  </si>
  <si>
    <t>●Ejemplos internacionales y mejores prácticas en iniciativas internacionales sobre financiamiento ydotación de recursos para las AP</t>
  </si>
  <si>
    <t>●Legislación nacional para la gestión financiera yde impuestos.
●Normas y estándares institucionales para la elaboración de presupuestos, gestión financiera ypresentación de informes.
●Normas y estándares institucionales para adquisiciones, inventarios, mantenimiento y reemplazo de activos físicos.</t>
  </si>
  <si>
    <t>●Legislación, regulaciones y normas sobre adquisición, gestión y mantenimiento de recursos físicos.
●Oportunidades para mejorar la eficiencia del usode recursos.
●Opciones de patrocinio y donación de material físico.</t>
  </si>
  <si>
    <t>GESTION DE RECURSOS FINANCIEROS Y OPERATIVOS.
NIVEL 3</t>
  </si>
  <si>
    <t>Identificar y asegurar financiamiento y recursos físicos adecuados para la gestión de un área protegida y asegurar su efectividad y
buena utilización.</t>
  </si>
  <si>
    <t>●Procedimientos legales, organizacionales y requisitos para la gestión financiera
●Principios y prácticas de contabilidad y gestión financiera</t>
  </si>
  <si>
    <t>Garantizar el cumplimiento de la legislación y procedimientos requeridos para el manejo financieo, así como del uso y asignación de recursos.</t>
  </si>
  <si>
    <t>Preparar un plan de negocios / plan de sostenibilidad financierapara el área protegida.</t>
  </si>
  <si>
    <t>●Introducir procedimientos adecuados para la gestión financiera y lagestión de activos y materiales.
●Asegurar una contabilidad correcta y prevenir / abordar todas las formas de mala gestión o mala utilización.
●Garantizar la gestión correcta y documentación de los materiales y activos (equipos e infraestructura).
●Asegurar el cumplimiento de las regulaciones, para administrar y reportar ingresos e impuestos.
●Cumplir con todos los requisitos de informes, auditoría / inspección y mantenimiento de registros de inventario.</t>
  </si>
  <si>
    <t>●Desarrollar un presupuesto y/o un plan de negocios o sostenibilidad financiera para un AP (vinculado a un plan de gestión)
●Identificar los fondos disponibles y la “becha de financiamiento” ente los fondos disponibles y los requerimientos presupuestarios.
●Identificar estrategias y opciones para atender la becha de financiamiento</t>
  </si>
  <si>
    <t>●Teoría y práctica de negocios y / o planificación de la sostenibilidad financier
●Políticas y prácticas actuales para financiarAP.
●Opciones y fuentes para aumentar / diversificar fondos</t>
  </si>
  <si>
    <t>●Legislación, regulaciones y normas relevantes para la gestión de finanzas yactivos de las AP.
●Procedimientos profesionales de contabilidad, y gestión de inventario.</t>
  </si>
  <si>
    <t>Preparar presupuestos anuales, planes de
financiamiento y planes para asignación de
recursos.</t>
  </si>
  <si>
    <t>● Preparar presupuestos anuales / de mediano plazo para un área
protegida vinculada al plan de negocios y / o plan de gestión.
● Preparar planes anuales de ingresos y gastos para lograr presupuestos
equilibrados y mantener el flujo de caja
● Identificar equisitos para costos recurrentes, compras, inversiones,
adquisiciones, etc.
● Desarrollar presupuestos y planes de financiamiento para p oyectos y
subvenciones.</t>
  </si>
  <si>
    <t>● Legislación, regulaciones y normas para
presupuestar.
● Planificación financiera y ocedimientos
contables.
● Detalles del plan de gestión del AP y del plan
de negocios.</t>
  </si>
  <si>
    <t>Preparar directamente reportes financie os,
así como la información requerida para la
realización de auditorías.</t>
  </si>
  <si>
    <t>Identificar y asegurar financiamiento para á eas
protegidas.</t>
  </si>
  <si>
    <t>Identificar y asegurar recursos físicos necesarios
para la gestión del área protegida.</t>
  </si>
  <si>
    <t>Negociar y supervisar términos contractuales
y financieros para construcciones, concesiones
y acuerdos de gestión.</t>
  </si>
  <si>
    <t>● Elaborar informes financie os anuales de acuerdo con los requerimientos
institucionales y legales.
● Asegurar que toda la información esté en su lugar en caso de auditorías
formales.</t>
  </si>
  <si>
    <t>● Presentar anualmente solicitudes justificadas de p esupuesto a sus
organizaciones o bien ante agencias de financiamiento.
● Identificar y movilizar nuevas fuentes de financiamiento para un ea
protegida (por ejemplo, a través de proyectos, ingresos generados
localmente, etc.).
● Preparar presupuestos de proyectos de acuerdo con los requisitos de los
donantes. Ver también PPP 3.</t>
  </si>
  <si>
    <t>● Preparar evaluaciones de necesidades de recursos, basadas en
obligaciones y requerimientos de un área protegida.
● Identificar equisitos de infraestructura física, materiales, equipos y costos
recurrentes.
● Identificar dónde y cómo asegurar los ecursos requeridos (por ejemplo, a
través del gobierno, subvenciones externas, intercambio de recursos, etc.).
● Supervisar procedimientos para la adquisición de bienes y servicios.</t>
  </si>
  <si>
    <t>● Contratar concesiones para la provisión de servicios de turismo y
recreación, recolección de recursos naturales, manejo forestal, etc.
● Garantizar el cumplimiento de todos los requisitos de transparencia y
equidad en la negociación y adjudicación de contratos.</t>
  </si>
  <si>
    <t>● Legislación, regulaciones y procedimientos
relacionados con informes financie os y
auditorias.</t>
  </si>
  <si>
    <t>● Legislación, regulaciones y normas sobre
contratos y concesiones en AP.
● Detalles de políticas y opciones de
contratación en el AP.</t>
  </si>
  <si>
    <t>● Legislación, regulaciones y normas sobre
dotación de recursos de áreas protegidas.
● Fuentes de apoyo para la adquisición de
recursos.
● Procedimientos para recibir apoyo por parte
de organizaciones y donantes.</t>
  </si>
  <si>
    <t>GESTION DE RECURSOS FINANCIEROS Y OPERATIVOS.
NIVEL 2</t>
  </si>
  <si>
    <t>Administrar, monitorear y contabilizar los recursos financieros y de otro tipo, necesarios para administrar un área protegida.</t>
  </si>
  <si>
    <t>●Políticas y procedimientos organizacionales para la gestión financiera y de inventarios
●Principios y prácticas de contabilidad.
●Organización y mantenimiento de registros.</t>
  </si>
  <si>
    <t>Mantener libros, cuentas y registros de inventario.</t>
  </si>
  <si>
    <t>Preparar informes sobre finanzas y activos</t>
  </si>
  <si>
    <t>Administrar efectivo y transacciones.</t>
  </si>
  <si>
    <t>●Introducir información financiera en un sistema de contabilidadestándar (computarizado o manual).
●Mantener registros de activos (infraestructura, equipo y materiales).
●Gestionar procesos de pagos de nómina y su documentación.</t>
  </si>
  <si>
    <t>●Elaborar informes y proyecciones sobre ingresos y gastos.
●Elaborar informes sobre ingresos e impuestos fiscales
●Preparar informes financieos requeridos, así como reportes sobre activos e inventarios.
●Completar todos los requisitos para la preparación de auditorías e inspecciones.</t>
  </si>
  <si>
    <t>●Seguir los procedimientos correctos para manejar pagos en efectivo (desde la venta de bienes y servicios, tarifas de entrada, etc.), adelantos en efectivo, gastos y registros de caja.
●Mantener “caja chica” y registros asociados.</t>
  </si>
  <si>
    <t>●Legislación y prácticas contables requeridas.
●Sistema de contabilidad de la organización.</t>
  </si>
  <si>
    <t>●Legislación y prácticas contables.
●Sistema de contabilidad de la organización.
●Regulaciones fiscales que se aplican al áea protegida.
●Requisitos y procedimientos de auditoría e inspección.</t>
  </si>
  <si>
    <t>●Legislación y prácticas contables requeridas.
●Sistema de contabilidad de la organización.
●Procedimientos de gestión de efectivo.</t>
  </si>
  <si>
    <t>Realizar adquisiciones y compras de acuerdo
con procedimientos recomendados.</t>
  </si>
  <si>
    <t>Identificar costos y materiales necesarios para
actividades de trabajo.</t>
  </si>
  <si>
    <t>Garantizar disponibilidad y mantenimiento de
activos, equipos, tiendas y suministros.</t>
  </si>
  <si>
    <t>Gestionar vehículos y sus usos.</t>
  </si>
  <si>
    <t>● Seguir los procedimientos especificados para la adquisición /
compra de bienes y servicios de acuerdo con presupuestos y planes
financie os y utilizando métodos estándar.
● Asegurar que todos los procedimientos se realicen de manera
honesta y transparente.
● Mantener registros y documentación precisa.</t>
  </si>
  <si>
    <t>● Calcular / estimar de manera precisa los requerimientos de recursos
para la implementación de proyectos y planes operativos.
● Preparar presupuestos operativos básicos y planes de adquisiciones.
● Mantener registros y documentación precisa.</t>
  </si>
  <si>
    <t>● Gestionar y actualizar inventarios (infraestructura, equipamiento y
suministros).
● Identificar las necesidades de compra, eemplazo y mantenimiento.
● Mantener la documentación requerida.
● Mantener la cobertura de seguros.</t>
  </si>
  <si>
    <t>● Garantizar el uso y mantenimiento adecuado de las flotas de
vehículos (terrestres o acuáticos).
● Asegurar que exista un seguro adecuado.
● Asegurar que los conductores / usuarios estén adecuadamente
calificados y capacitados
● Prevenir el mal uso de vehículos.
● Asegurar que los libros de registro y las compras de combustible
estén documentados correctamente.
● Manejar accidentes y averías.
● Identificar las necesidades de compra, eemplazo y mantenimiento.</t>
  </si>
  <si>
    <t>● Legislación sobre adquisiciones y compras.
● Procedimientos para adquisición y compra por
parte de la organización y de donantes.</t>
  </si>
  <si>
    <t>● Principios y prácticas presupuestarias básicas.
● Necesidades de materiales para tareas de
gestión regulares.
● Estimación de necesidades de materiales.</t>
  </si>
  <si>
    <t>● Procedimientos de gestión de activos e
inventarios de la organización.
● Necesidades recurrentes de equipo y suministros
de la organización.</t>
  </si>
  <si>
    <t>● Políticas de uso de vehículos y procedimientos
de la organización.
● Legislación sobre estado y uso de los vehículos.</t>
  </si>
  <si>
    <t>GESTION DE RECURSOS FINANCIEROS Y
OPERATIVOS.
NIVEL 1</t>
  </si>
  <si>
    <t>Contabilizar dinero y recursos provistos para actividades
específicas.</t>
  </si>
  <si>
    <t>● Procedimientos financie os básicos.
● Políticas y procedimientos operativos relevantes.
● Matemática y alfabetización.</t>
  </si>
  <si>
    <t>Colectar y presentar evidencias de gastos
y otras transacciones financieras</t>
  </si>
  <si>
    <t>Mantener registros de materiales, equipos y
suministros.</t>
  </si>
  <si>
    <t xml:space="preserve">● Mantener registros simples de transacciones (por ejemplo, colectar
recibos).
● Gestionar y contabilizar pequeñas cantidades de efectivo.
● Proporcionar informes resumidos básicos sobre gastos.
</t>
  </si>
  <si>
    <t xml:space="preserve">● Seguir los procedimientos para el mantenimiento de registros de
equipos, suministros, consumibles, etc.
● Informar sobre los requisitos de compra, reemplazo y mantenimiento.
</t>
  </si>
  <si>
    <t>● Inventario / almacenamiento básico y
procedimientos de mantenimiento de la
organización.</t>
  </si>
  <si>
    <t>● Procedimientos básicos de mantenimiento
de registros financie os y requisitos de la
organización.</t>
  </si>
  <si>
    <t>ADR. DOCUMENTACIÓN ADMINISTRATIVA Y PRESENTACIÓN DE INFORMES</t>
  </si>
  <si>
    <t>Establecer e implementar procedimientos para la gestión de la información, la documentación y la preparación de informes.</t>
  </si>
  <si>
    <t>DOCUMENTACIÓN ADMINISTRATIVA Y
PRESENTACIÓN DE INFORMES
NIVEL 4</t>
  </si>
  <si>
    <t>Permitir el establecimiento de sistemas administrativos integrales para el monitoreo, preparación de informes y documentación en un sistema de áreas protegidas.</t>
  </si>
  <si>
    <t>● Requisitos nacionales e internacionales para
monitorear, documentar y reportar la biodiversidad
y actividades de áreas protegidas.
● Principios y prácticas de información y
conocimiento administrativo.</t>
  </si>
  <si>
    <t>Compilar y preparar informes nacionales y/o
internacionales sobre actividades de manejo de
áreas protegidas.</t>
  </si>
  <si>
    <t>Garantizar la documentación de las actividades de gestión y su efectividad a nivel de sistema.</t>
  </si>
  <si>
    <t>Contribuir significativamente con iniciativas
internacionales sobre el monitoreo del desempeño
de áreas protegidas y su documentación.</t>
  </si>
  <si>
    <t xml:space="preserve">● Liderar la compilación de informes importantes sobre actividades de
áreas protegidas de todo el sistema (por ejemplo, para el Gobierno,
la CDB, los principales donantes, etc.).
● Compartir información precisa y actualizada sobre áreas protegidas, con
responsables de datos globales (por ejemplo, WCMC del PNUMA).
</t>
  </si>
  <si>
    <t xml:space="preserve">● Asegurar que los registros completos de las áreas protegidas y
todas las actividades relacionadas, se mantengan y actualicen de
forma centralizada.
● Asegurar que se realicen evaluaciones de la efectividad de la gestión.
● Poner a disposición expedientes e información.
● Asegurar que existan sistemas adecuados de seguridad y respaldo.
</t>
  </si>
  <si>
    <t>● Realizar una contribución significativa y econocida
internacionalmente para recopilar y colectar información sobre áreas
protegidas (por ejemplo, a través de publicación especializada de
lineamientos, mantener una membresía activa dentro de un grupo
de especialistas de la UICN, presentación en conferencia o brindar
capacitación de alto nivel, etc.).</t>
  </si>
  <si>
    <t>● Requisitos y formatos para preparación de
informes e intercambio de información.
● Métodos para sintetizar información y para priorizarla.
● Búsqueda de información (fuentes de información,
búsqueda en línea, solicitudes de información, etc.).</t>
  </si>
  <si>
    <t>● Métodos para la gestión, recuperación y seguridad
de datos a gran escala.
● Sistemas de monitoreo, informes y documentación
utilizada en áreas protegidas.
● Herramientas y procesos internacionales para
el monitoreo y realización de informes sobre
actividades de áreas protegidas.</t>
  </si>
  <si>
    <t>● Ejemplos internacionales y mejores prácticas sobre desempeño.</t>
  </si>
  <si>
    <t>DOCUMENTACIÓN ADMINISTRATIVA Y
PRESENTACIÓN DE INFORMES
NIVEL 3</t>
  </si>
  <si>
    <t>Asegurar que exista un sistema integral de documentación e informes administrativos para el área protegida.</t>
  </si>
  <si>
    <t xml:space="preserve">● Legislación, política organizacional y
procedimientos de documentación e informes.
● Habilidades para el análisis y síntesis de
información.
● Formatos y estilos para la elaboración de
informes.
● Gestión de la información, almacenamiento y
sistemas de recuperación.
</t>
  </si>
  <si>
    <t>Compilar y preparar informes formales sobre
actividades de áreas protegidas.</t>
  </si>
  <si>
    <t>Garantizar la adecuada documentación de
reuniones, consultas y negociaciones.</t>
  </si>
  <si>
    <t>● Compilar informes exhaustivos importantes, para las autoridades
de gestión, donantes, socios, etc. (por ejemplo, informes anuales,
informes de progreso de proyectos).
● Compilar información de diversas fuentes (informes internos, informes
de investigación, evaluaciones, etc.) en informes integradores.</t>
  </si>
  <si>
    <t xml:space="preserve">● Garantizar la correcta documentación de las reuniones, acuerdos
y decisiones (a través de minutas, informes de misión, archivos de
información, etc.).
● Velar por la distribución, almacenamiento y archivo de la
documentación.
</t>
  </si>
  <si>
    <t>● Requisitos y formatos para elaboración de
informes.
● Capacidad de análisis.
● Técnicas para redacción clara y presentación de
informes de investigación.</t>
  </si>
  <si>
    <t xml:space="preserve">● Protocolos de reuniones.
● Técnicas de comunicación y gestión de
reuniones.
● Sistemas de almacenamiento y recuperación de
documentos.
</t>
  </si>
  <si>
    <t>Asegurar que los registros completos de actividad
y su documentación sea mantenida y asegurada.</t>
  </si>
  <si>
    <t>Implementar medidas para monitoreo exhaustivo
y elaboración de informes de desempeño
organizacional.</t>
  </si>
  <si>
    <t xml:space="preserve">● Asegurar que un área protegida mantenga un sistema (electrónico
y / o en papel) para el registro, almacenamiento y recuperación de
información, datos métodos, actividades, mapas, imágenes, etc.
● Establecer un sistema completo de información de gestión para un
área protegida.
● Asegurar que los sistemas de TI estén preparados y funcionando.
● Asegurar que los registros sean accesibles.
● Asegurar que los sistemas de seguridad de la información y copia de
seguridad estén preparados, etc.).
● Cumplir las obligaciones de seguridad y protección de datos.
</t>
  </si>
  <si>
    <t xml:space="preserve">● Monitorear la condición de un área protegida, el cumplimiento de sus
responsabilidades y obligaciones, la finalización de las actividades
planificadas, el log o de los objetivos y el impacto y la eficacia de la
gestión.
● Recopilar y elaborar informes de diferentes unidades de la gestión de
un área protegida.
● Proporcionar informes completos basados en el monitoreo.
● Cumplir con los requisitos de informes solicitados.
● Usar sistemas de evaluación reconocidos (por ejemplo, la Herramienta
de Seguimiento a la Efectividad de la Gestión).
</t>
  </si>
  <si>
    <t xml:space="preserve">● Métodos y enfoques de gestión de la
información.
● Opciones de seguridad y respaldo.
● Requisitos legales para la protección de datos y
seguridad.
● Usos y requisitos tecnologías de información
(computadoras, unidades periféricas, redes,
etc.).
</t>
  </si>
  <si>
    <t xml:space="preserve">● Mandato y responsabilidades de las APs.
● Requisitos nacionales para el monitoreo y
elaboración de informes.
● Detalles del plan de manejo del AP y sus
disposiciones para el seguimiento.
● Sistemas de monitoreo y evaluación reconocidos
(p. ej. METT).
</t>
  </si>
  <si>
    <t>DOCUMENTACIÓN ADMINISTRATIVA Y
PRESENTACIÓN DE INFORMES.
NIVEL 2</t>
  </si>
  <si>
    <t>Preparar y gestionar documentación precisa de las actividades de gestión, de acuerdo con los procedimientos requeridos.</t>
  </si>
  <si>
    <t xml:space="preserve">● Políticas y procedimientos organizacionales para la administración.
● Principios y prácticas de información y gestión del conocimiento.
● Planificación, análisis e informes de p ogramas de trabajo.
● Formatos y estilos de redacción de informes.
</t>
  </si>
  <si>
    <t>Preparar informes y evaluaciones analíticas y técnicas.</t>
  </si>
  <si>
    <t>Preparar informes formales de actividades y 
proyectos.</t>
  </si>
  <si>
    <t>● Investigar y preparar informes escritos científicos / técnicos / de
investigación, incluyendo presentación y análisis crítico de la información,
así como preparación de conclusiones y recomendaciones.</t>
  </si>
  <si>
    <t>● Recopilar y preparar informes periódicos detallados y estructurados
de las actividades del área protegida, utilizando estructuras y formatos
recomendados si es necesario.
● Por ejemplo: informes trimestrales de una unidad o equipo de trabajo,
informes a donantes de proyectos, informes de implementación del plan de
manejo, etc.</t>
  </si>
  <si>
    <t>● Estructura y contenido de informes científicos y
técnicos.
● Técnicas para redacción clara y presentación de
información.
● Técnicas analíticas.</t>
  </si>
  <si>
    <t>● Requisitos de informes y formatos utilizados por
el AP.
● Técnicas para redacción clara y presentación de
información.</t>
  </si>
  <si>
    <t>Contribuir y documentar reuniones.</t>
  </si>
  <si>
    <t>Asegurar y mantener documentación precisa y confiable de datos, actividades y eventos.</t>
  </si>
  <si>
    <t>● Hacer contribuciones activas y efectivas a reuniones formales e informales.
● Seguir protocolos y procedimientos para reuniones.
● Documentar las reuniones (minutas) de manera precisa.</t>
  </si>
  <si>
    <t>● Asegurar que se mantengan registros precisos y recuperables de
actividades del trabajo, proyectos, investigación, procedimientos
administrativos, reuniones, etc. (registros digitales y / o impresos).
● Asegurar que la documentación esté protegida y respaldada.
● Usar sistemas electrónicos de mantenimiento de registros si es necesario.
● Enviar documentación a archivos centrales y sistemas de manejo de
información.</t>
  </si>
  <si>
    <t>● Protocolos y procedimientos para reuniones.
● Toma de datos y documentación de las reuniones.
● Buena capacidad de comunicación.</t>
  </si>
  <si>
    <t>● Sistemas de manejo de la información.
● Uso del almacenamiento de información, bases
de datos.
● Sistemas de información de gestión utilizados por
las APs.
● Uso de la computadora y la base de datos (ver
TEC 2).
● Requisitos legales para la protección y
aseguramiento de datos.</t>
  </si>
  <si>
    <t>DOCUMENTACIÓN ADMINISTRATIVA Y
PRESENTACIÓN DE INFORMES.
NIVEL 1</t>
  </si>
  <si>
    <t>Mantener registros básicos de actividades según lo requiera la organización.</t>
  </si>
  <si>
    <t>● Políticas y procedimientos operativos relevantes.
● Numeración y alfabetización.
● Habilidades básicas interpersonales, instructivos y de supervisión.</t>
  </si>
  <si>
    <t>Mantener registros de actividades del trabajo.</t>
  </si>
  <si>
    <t>Preparar informes básicos rigurosos sobre actividades del trabajo.</t>
  </si>
  <si>
    <t xml:space="preserve">● Mantener registros de actividad (por ejemplo, a través de cuadernos
de guardaparques / guardabosques, hojas de tiempo y registros de
trabajo).
● Usar sistemas de mantenimiento de registros digitales si es necesario
(por ejemplo, GPS, SMART).
</t>
  </si>
  <si>
    <t>● Completar informes escritos (utilizando formatos recomendados).
● Generar informes desde dispositivos digitales (si es necesario).</t>
  </si>
  <si>
    <t>● Familiaridad con los formularios de documentos
utilizados por el AP.
● Uso de dispositivos digitales (por ejemplo, GPS,
SMART).</t>
  </si>
  <si>
    <t>● Familiaridad con los requisitos de informes y
formatos del AP.
● Uso de dispositivos digitales (por ejemplo, GPS,
SMART).</t>
  </si>
  <si>
    <t>CAREGORÍA</t>
  </si>
  <si>
    <t>CAC. COMUNICACIÓN Y COLABORACIÓN</t>
  </si>
  <si>
    <t>Desarrollar y usar las habilidades necesarias para comunicarse y colaborar de manera efectiva.</t>
  </si>
  <si>
    <t>COMUNICACIÓN Y COLABORACIÓN.
NIVEL 4</t>
  </si>
  <si>
    <t>Comunicar efectivamente en interacciones de alto nivel.</t>
  </si>
  <si>
    <t>● Teoría de la comunicación.
● Principios de comunicación efectiva en
situaciones complejas.
● Protocolos de comunicación en situaciones
oficiales</t>
  </si>
  <si>
    <t>Contribuir de manera efectiva en reuniones de
alto nivel, conferencias y negociaciones.</t>
  </si>
  <si>
    <t>Posibilitar una comunicación efectiva a través del sistema de áreas protegidas.</t>
  </si>
  <si>
    <t>● Participar efectivamente en reuniones y conferencias de alto nivel.
● Participar en negociaciones de alto nivel.
● Establecimiento de redes y contactos.
● Asegurar altos estándares de profesionalismo, preparación,
presentación y cumplimiento de protocolos.</t>
  </si>
  <si>
    <t>● Permitir flujos egulares de información desde el centro a las áreas
protegidas y de áreas protegidas al centro.
● Permitir la comunicación regular entre áreas protegidas (p.ej. a través
de reuniones de personal, circulares, visitas de intercambio, etc.).
● Desarrollar comunidades de práctica entre el personal de AP.</t>
  </si>
  <si>
    <t>● La gama de participantes y de intereses
representados en reuniones de alto nivel y
negociaciones.
● Protocolos de comunicación formal requeridos
para interacciones de alto nivel.
● Conocimiento técnico de los temas y cuestiones
bajo consideración.</t>
  </si>
  <si>
    <t>● Principios y métodos de comunicación y creación
de redes.</t>
  </si>
  <si>
    <t>Posibilitar una comunicación efectiva con otras organizaciones y sectores.</t>
  </si>
  <si>
    <t>Contribuir significativamente con iniciativas
internacionales para mejorar la comunicación y
participación entre áreas protegidas.</t>
  </si>
  <si>
    <t>● Facilitar el trabajo en redes, así como las comunicaciones y el
intercambio de información con otras partes interesadas importantes
para un sistema de áreas protegidas.
● Las partes interesadas pueden incluir otros ministerios y agencias,
gobiernos locales, sectores tales como silvicultura, agricultura, pesca,
etc., socios de áreas protegidas transfronterizas, ONG nacionales y
organizaciones civiles, representantes de grupos indígenas, etc.
● Crear alianzas e iniciativas de colaboración.</t>
  </si>
  <si>
    <t>● Realizar una contribución significativa y reconocida internacionalmente
en los temas de comunicación y participación en áreas protegidas
(por ejemplo, a través de publicación especializada de lineamientos,
mantener una membresía activa dentro de un grupo de especialistas
de la UICN, presentación en conferencia o brindar capacitación de
alto nivel, etc.).</t>
  </si>
  <si>
    <t>● Principales partes interesadas del sistema de
APs, así como sus roles e intereses.
● Habilidades para creación de redes y
establecimiento de alianzas.</t>
  </si>
  <si>
    <t>● Ejemplos internacionales y mejores prácticas en
comunicación y participación en AP.
● Ejemplos de opciones y de mejores prácticas.</t>
  </si>
  <si>
    <t>COMUNICACIÓN Y COLABORACIÓN.
NIVEL 3</t>
  </si>
  <si>
    <t>Mantener comunicaciones efectivas por la organización de áreas protegidas, así como a lo interno de ellas.</t>
  </si>
  <si>
    <t>● Teoría de la comunicación.
● Principios de comunicación organizacional.
● Beneficios / riesgos asociados con buena / mala
comunicación.</t>
  </si>
  <si>
    <t>Mantener comunicaciones efectivas dentro de la
organización de áreas protegidas.</t>
  </si>
  <si>
    <t>Mantener comunicación efectiva y buenas
relaciones laborales con partes interesadas y
socios.</t>
  </si>
  <si>
    <t xml:space="preserve">● Demostrar el uso efectivo de una variedad de técnicas de
comunicación en la gestión y dirección de una organización de áreas
protegidas.
● Hacer un uso apropiado de una variedad de herramientas y ayudas
para desarrollar una buena comunicación.
● Establecer una “cultura” dentro de la organización, para promover una
buena comunicación, transparencia y capacidad de respuesta.
● Reconocer la diversidad de individuos y necesidades en la
organización y adaptar los enfoques de comunicación a esas
particularidades.
</t>
  </si>
  <si>
    <t xml:space="preserve">● Asegurar la comunicación y el mantenimiento regular de relaciones
laborales positivas entre la organización de áreas protegidas y las
partes interesadas, socios, donantes, autoridades, etc.
● Reconocer la diversidad de individuos y grupos entre las partes
interesadas y adaptar los enfoques de comunicación a esas
particularidades.
</t>
  </si>
  <si>
    <t>● Una amplia gama de técnicas de comunicación
y su aplicación en el manejo y buen desempeño
de la organización.
● Usos de una variedad de herramientas y
soportes para apoyar la comunicación.</t>
  </si>
  <si>
    <t xml:space="preserve">● Uso de una amplia gama de técnicas de
comunicación, para garantizar el mantenimiento
de buenas relaciones.
● Importancia y beneficios de mantener
comunicación bidireccional regular.
● Variedad de partes interesadas y socios, así
como sus diferentes estilos y necesidades de
comunicación.
</t>
  </si>
  <si>
    <t>Negociar acuerdos y gestionar disputas y conflictos</t>
  </si>
  <si>
    <t xml:space="preserve">● Usar una variedad de técnicas para alcanzar acuerdos equitativos y
para transformar conflictos importantes con y/o ent e los interesados y
socios, así como dentro de la organización.
● Velar por la documentación y formalización de acuerdos y
resoluciones.
</t>
  </si>
  <si>
    <t xml:space="preserve">● Una amplia gama de enfoques de negociación
(p. Ej. adaptarse, evitar, colaborar, competir,
comprometer).
● Una amplia gama de enfoques de transformación
de conflictos tales como negociación, mediación,
arbitraje y adjudicación.
</t>
  </si>
  <si>
    <t>COMUNICACIÓN Y COLABORACIÓN.
NIVEL 2</t>
  </si>
  <si>
    <t>Utilizar medios formales e informales para comunicarse con otros, usando técnicas y medios apropiados.</t>
  </si>
  <si>
    <t>● Teoría básica de la comunicación.
● Beneficios y riesgos asociados con la buena o
mala comunicación.</t>
  </si>
  <si>
    <t>Demostrar comunicación interpersonal efectiva.</t>
  </si>
  <si>
    <t>Crear presentaciones verbales efectivas.</t>
  </si>
  <si>
    <t>Comunicar efetivamente de forma escrita.</t>
  </si>
  <si>
    <t>● Demostrar una gama de habilidades esenciales para una
comunicación efectiva, tanto formal como informal con colegas,
subordinados, partes interesadas y socios.
● Emplear una variedad de métodos de comunicación (por ejemplo,
cara a cara, escucha activa, entrevista, brindar instrucciones, brindar
retroalimentación).
● Usar y comprender la comunicación no verbal.</t>
  </si>
  <si>
    <t>● Preparar y brindar presentaciones verbales efectivas en entornos
formales e informales.
● Adaptar contenido, materiales y estilos de presentación a diferentes
audiencias.
● Mantener los límites de tiempo.
● Hacer un uso efectivo de la presentación y las ayudas visuales (por
ejemplo, PowerPoint).</t>
  </si>
  <si>
    <t>● Demostrar una variedad de habilidades para una comunicación
escrita efectiva, adecuada a diversos públicos y propósitos, utilizando
lenguaje apropiado, estilos para elaborar informes formales, redacción
científica, cartas y cor eos electrónicos.
● Realizar comunicados para audiencias no expertas.</t>
  </si>
  <si>
    <t>● Diversidad de técnicas de comunicación y sus
usos.
● Conocimiento de los diferentes enfoques
comunicacionales requeridos para diferentes
grupos e individuos.</t>
  </si>
  <si>
    <t>● Variedad de técnicas de comunicación verbal y
sus usos.
● Uso de ayudas visuales para apoyar
presentaciones.
● Enfoques de comunicación requeridos para
diferentes grupos.</t>
  </si>
  <si>
    <t>● Una gama de técnicas de comunicación escrita
y sus usos.
● Conocimiento de los diferentes enfoques
de comunicación requeridos para diferentes
grupos e individuos.</t>
  </si>
  <si>
    <t>Demostrar colaboración y trabajo en equipo efectivo
en el lugar de trabajo.</t>
  </si>
  <si>
    <t>Proporcionar tutoría y orientación para colegas y
personal supervisado.</t>
  </si>
  <si>
    <t>Identificar y abo dar conflictos interpersonales</t>
  </si>
  <si>
    <t>Brindar entrenamientos y programas de aprendizaje.</t>
  </si>
  <si>
    <t>Facilitar reuniones, discusiones y talleres de
trabajo.</t>
  </si>
  <si>
    <t>● Promover enfoques de trabajo inclusivos y basados en el equipo.
● Alentar y permitir que colegas y subordinados contribuyan con la
planificación y toma de decisiones
● Delegar tareas y responsabilidades.
● Fomentar y permitir el intercambio de habilidades, conocimientos y
experiencias.
● Brindar apoyo y retroalimentación.</t>
  </si>
  <si>
    <t>● Brindar asesoramiento y orientación tanto profesional como personal a
colegas y subordinados.
● Apoyar a colegas y subordinados para aprender y practicar
habilidades.</t>
  </si>
  <si>
    <t>● Identificar conflictos y disputas actuales y potenciales den o de la
organización de áreas protegidas, así como con, o entre las partes
interesadas.
● Usar una variedad de enfoques y métodos para prevenir / reducir /
evitar conflictos e identificar solucione</t>
  </si>
  <si>
    <t>● Planificar y brindar sesiones de capacitación y cursos que aba quen
conocimientos, comprensión y habilidades prácticas.</t>
  </si>
  <si>
    <t>● Usar una variedad de técnicas para una facilitación efectiva e inclusiva
de reuniones, talleres y eventos similares.
● Hacer uso efectivo de herramientas y actividades participativas.</t>
  </si>
  <si>
    <t>● Principios y prácticas del trabajo en equipo y
colaboración efectiva.</t>
  </si>
  <si>
    <t>● Habilidades interpersonales.
● Habilidades y técnicas de tutoría y coaching.
● Experiencia técnica relevante.</t>
  </si>
  <si>
    <t>● Una gama de enfoques de transformación
de conflictos y técnicas prácticas, como
la negociación, mitigación, búsqueda de
compromisos y soluciones ganar-ganar, etc.</t>
  </si>
  <si>
    <t>● Habilidades y técnicas de enseñanza,
instrucción y entrenamiento práctico.</t>
  </si>
  <si>
    <t>● Una variedad de técnicas de facilitación para
utilizar en diferentes situaciones.
● Formatos y procedimientos para reuniones
formales.
● Principios y prácticas de participación.
● Perfiles, inte eses y necesidades de las
personas involucradas en eventos.</t>
  </si>
  <si>
    <t>COMUNICACIÓN Y COLABORACIÓN.
NIVEL 1</t>
  </si>
  <si>
    <t>Mantener una comunicación de manera efectiva con compañeros de trabajo, partes interesadas y visitantes.</t>
  </si>
  <si>
    <t xml:space="preserve">● Beneficios de la buena comunicación
● Alfabetización (hablar, leer y escribir).
</t>
  </si>
  <si>
    <t>Mantener una comunicación de manera
efectiva con otros, en el lugar de trabajo.</t>
  </si>
  <si>
    <t>Brindar instrucción en el trabajo para tareas
prácticas.</t>
  </si>
  <si>
    <t>Usar técnicas de comunicación efectiva para evitar y prevenir conflictos interpersonales</t>
  </si>
  <si>
    <t>● Mantener una comunicación bidireccional efectiva con los compañeros
de trabajo, supervisores y actores locales.
● Proporcionar información clara, instrucciones, explicaciones verbales y
escritas.
● Escuchar, comprender y asimilar información.</t>
  </si>
  <si>
    <t>● Instruir y capacitar a los compañeros de trabajo sobre cómo realizar
las tareas requeridas.
● Brindar retroalimentación y apoyo para ayudar a los colegas a
aprender y mejorar sus habilidades.</t>
  </si>
  <si>
    <t>● Usar una variedad de técnicas básicas para mantener buenas
relaciones, evitar conflictos, educir tensiones, resolver polémicas y
evitar la escalada de las disputas.
● Adaptar enfoques utilizados a diferentes contextos y actores.</t>
  </si>
  <si>
    <t>● Técnicas básicas de comunicación, sus usos,
ventajas y desventajas.</t>
  </si>
  <si>
    <t>● Técnicas básicas de instrucción.
● Tareas técnicas a completar.</t>
  </si>
  <si>
    <t>● Técnicas para reducir las polémicas y conflictos
verbales, así como para presentar y defender
posiciones y razonamientos impopulares.
● Idoneidad de técnicas para diferentes
situaciones y actores.</t>
  </si>
  <si>
    <t>B. GESTIÓN APLICADA EN LAS ÁREAS PROTEGIDAS</t>
  </si>
  <si>
    <t>Aplicar habilidades técnicas especializadas en el manejo de áreas protegidas.</t>
  </si>
  <si>
    <t>BIO. CONSERVACIÓN DE BIODIVERSIDAD</t>
  </si>
  <si>
    <t>Asegurar el mantenimiento de los valores ecológicos de las áreas protegidas a través de la gestión y el monitoreo de especies, sus hábitats, ecosistemas y el uso de recursos naturales.</t>
  </si>
  <si>
    <t>CONSERVACION DE LA BIODIVERSIDAD.
NIVEL 4</t>
  </si>
  <si>
    <t>Asegurar que el sistema de áreas protegidas contribuya
significativamente a las metas y prioridades nacionales e
internacionales para la conservación de la biodiversidad.</t>
  </si>
  <si>
    <t xml:space="preserve">● Principios de ecología y biología de la
conservación.
● Política y legislación nacional e internacional
para la conservación de la biodiversidad.
● Mejores prácticas y ejemplos globales
relevantes (p. ej. a través de la UICN,
Convenciones, Programa de Trabajo en Áreas
Protegidas de la CDB).
</t>
  </si>
  <si>
    <t>Coordinar el desarrollo de políticas nacionales,
estrategias y legislación, para la conservación de la
biodiversidad y las áreas protegidas.</t>
  </si>
  <si>
    <t>Coordinar programas nacionales de investigación, muestreo y monitoreo relacionados con la biodiversidad.</t>
  </si>
  <si>
    <t>● Revisar políticas y legislación existentes para la conservación de la
biodiversidad.
● Identificar prioridades nacionales para la conservación de la
biodiversidad.
● Brindar orientación e insumos para el desarrollo de políticas y
legislación para mejorar la protección y gestión de la biodiversidad.</t>
  </si>
  <si>
    <t>● Identificar b echas de información sobre biodiversidad y prioridades de
investigación para un sistema de áreas protegidas.
● Desarrollar alianzas con instituciones de investigación.
● Dirigir el desarrollo de programas nacionales / regionales de
investigación y monitoreo.
● Contribuir al análisis y publicación de resultados de investigación.
● Difundir los resultados de la investigación para apoyar el manejo de
áreas protegidas.</t>
  </si>
  <si>
    <t>● Política y legislación nacional de conservación.
● Procesos para el desarrollo y aprobación de
legislación.
● Amenazas a la biodiversidad que requieren
nueva legislación o mejorarla.</t>
  </si>
  <si>
    <t>● Política y legislación nacional de conservación.
● Enfoques y metodologías de investigación y
monitoreo.
● Datos de contacto de las principales
instituciones de investigación.</t>
  </si>
  <si>
    <t>Coordinar estrategias nacionales, planes y actividades para la conservación y recuperación de especies.</t>
  </si>
  <si>
    <t>Coordinar planes y actividades nacionales para
abordar las amenazas de especies exóticas invasoras
en un sistema de áreas protegidas.</t>
  </si>
  <si>
    <t>Coordinar planes y actividades nacionales para la conservación, restauración y rehabilitación de
ecosistemas / hábitats.</t>
  </si>
  <si>
    <t>Coordinar planes nacionales y actividades para el uso de recursos en áreas protegidas.</t>
  </si>
  <si>
    <t>● Identificar especies de importancia para la conservación a nivel
nacional y dentro de una red de áreas protegidas.
● Desarrollar estrategias y planes para la conservación de las especies
amenazadas a escala nacional / internacional / regional (in situ / ex situ).
● Asegurar que las áreas protegidas contribuyan a la implementación de
planes de conservación.
● Brindar seguimiento a la implementación de los planes.</t>
  </si>
  <si>
    <t>● Desarrollar estrategias y planes para abordar la amenaza de las
especies exóticas invasoras (EEI).
● Asegurar que las áreas protegidas contribuyan a la implementación de
los planes.
● Brindar seguimiento a la implementación de los planes.</t>
  </si>
  <si>
    <t>● Identificar ecosistemas, hábitats y paisajes de importancia para la
conservación.
● Desarrollar planes para la conservación, rehabilitación / restauración o
creación de hábitats y ecosistemas importantes en áreas protegidas.
● Establecer objetivos para la conservación de hábitat y ecosistemas.
● Asegurar que las áreas protegidas contribuyan con la implementación
de los planes.
● Brindar seguimiento a la implementación de los planes.</t>
  </si>
  <si>
    <t>● Desarrollar políticas y planes para el uso de recursos en áreas
protegidas, incluyendo la recolección local (por ejemplo, productos
forestales no maderables PFNM), gestión tradicional (por ejemplo,
pastoreo), uso comercial (por ejemplo, silvicultura, recolección de peces).</t>
  </si>
  <si>
    <t>● Política y legislación nacional de conservación.
● Listas rojas relevantes.
● Mejores prácticas y fuentes de información
nacionales / internacionales.</t>
  </si>
  <si>
    <t>● Principales amenazas de las EEI a la
biodiversidad y a las AP.
● Métodos para tratar con EEI (por ejemplo,
medidas de bioseguridad, prevención,
mitigación, erradicación).
● Mejores prácticas y fuentes de información
nacionales / internacionales.</t>
  </si>
  <si>
    <t>● Política y legislación nacional sobre
conservación.
● Principales hábitats, ecosistemas y su estado.
● Principios y prácticas de gestión de
ecosistemas / hábitats.</t>
  </si>
  <si>
    <t>● Política y legislación nacional, para la
conservación y uso de recursos en las APs.
● Demanda y uso de recursos de las APs.
● Usuarios de recursos de las APs.</t>
  </si>
  <si>
    <t>● Propósito y principales elementos de relevancia
de los acuerdos internacionales, convenciones,
iniciativas, etc.
● Opciones y ejemplos de mejores prácticas
para la conservación de la biodiversidad,
dentro y en los alrededores de las APs.</t>
  </si>
  <si>
    <t>● Participar activamente en iniciativas o grupos internacionales relevantes
(por ejemplo, grupos de especialistas de la Comisión de Supervivencia
de Especies de la UICN, evaluaciones o estrategias globales, etc.).
● Preparar informes y publicaciones internacionales.</t>
  </si>
  <si>
    <t>Contribuir significativamente con iniciativas
internacionales para la conservación de especies,
hábitats y ecosistemas.</t>
  </si>
  <si>
    <t>CONSERVACION DE LA BIODIVERSIDAD.
NIVEL 3</t>
  </si>
  <si>
    <t>Dirigir el desarrollo e implementación de programas que identifiquen y aborden los objetivos y prioridades de conservación.</t>
  </si>
  <si>
    <t xml:space="preserve">● Requisitos legales y organizativos para la
conservación de la biodiversidad.
● Principios de ecología y biología de la
conservación.
</t>
  </si>
  <si>
    <t>Dirigir programas de muestreo, monitoreo e investigación de la biodiversidad.</t>
  </si>
  <si>
    <t>Dirigir medidas para la protección / recuperación
de especies de fauna de importancia para la
conservación.</t>
  </si>
  <si>
    <t>● Liderar el desarrollo e implementación de programas de muestreo,
monitoreo e investigación orientados a la gestión, para que una AP:
– se centre en los activos de biodiversidad priorizados,
– esté orientada a la gestión y
– que hagan uso de las mejores prácticas aceptadas y las técnicas
apropiadas.</t>
  </si>
  <si>
    <t>● Identificar especies de importancia para la conservación en un á ea
protegida.
● Liderar el desarrollo y la implementación de medidas apropiadas y
justificadas para la conservación in situ de especies focales
● Monitorear e informar sobre los resultados de las medidas de manejo y
el estado de las especies focales.
● Incorporar las medidas</t>
  </si>
  <si>
    <t>● Conocimiento de la biodiversidad del área, su
estado de conservación y protección legal.
● Principios y prácticas de investigación y
monitoreo de la biodiversidad.
● Composición del plan de gestión del AP.
● Fuentes expertas de apoyo.</t>
  </si>
  <si>
    <t>● Requerimientos ecológicos y de conservación
de especies claves.
● Opciones y mejores prácticas para las medidas
de conservación. (por ejemplo, protección física,
manejo de poblaciones, mejora del hábitat,
eliminación de amenazas, etc.).
● Contenidos de planes de acción de especies de
carácter nacional o internacional.</t>
  </si>
  <si>
    <t>Dirigir medidas para la conservación de hábitats y ecosistemas de importancia para la conservación.</t>
  </si>
  <si>
    <t>Dirigir medidas para abordar las amenazas de las especies exóticas invasoras.</t>
  </si>
  <si>
    <t>Dirigir programas para el aprovechamiento sostenible de recursos naturales.</t>
  </si>
  <si>
    <t>● Identificar ecosistemas, hábitats y paisajes de conservación de
importancia en un área protegida.
● Liderar el desarrollo e implementación de medidas justificadas para la
conservación de hábitats y ecosistemas importantes.
● Monitorear e informar sobre los resultados de las medidas de gestión y
el estado de hábitats y ecosistemas focales.
● Incorporar las medidas en la estrategia / plan de gestión general de un
área protegida.</t>
  </si>
  <si>
    <t>● Conocimiento detallado de la ecología y
requisitos de conservación de ecosistemas
clave.
● Variedad de opciones y mejores prácticas
para establecer medidas de conservación
(por ejemplo, protección física, manejo activo,
recuperación y rehabilitación, restauración,
creación, eliminación de amenazas).
● Contenido de planes de acción de conservación
de ecosistemas de carácter nacional e
internacional.</t>
  </si>
  <si>
    <t>● Identificar las amenazas (actuales y potenciales) de las especies
exóticas invasoras (EEI) a en un área protegida.
● Liderar el desarrollo e implementación de medidas justificadas para
abordar las amenazas e impactos derivados de las especies exóticas
invasoras en un área protegida.
● Identificar las principales medidas necesarias para p evenir / reducir el
impacto.
● Dar seguimiento e informar sobre los resultados de las medidas de
gestión.
● Incorporar las medidas en la estrategia / plan de gestión general de un
área protegida.</t>
  </si>
  <si>
    <t xml:space="preserve">● Principales amenazas (reales y potenciales) de
las EEI.
● Variedad de opciones y mejores prácticas para
abordar las amenazas de las EEI.
● Contenido de planes de acción para las EEI de
carácter nacional e internacional. </t>
  </si>
  <si>
    <t>● Variedad de productos, usos y técnicas
de extracción (por ejemplo, madera, leña,
productos no maderables, pescado, caza, etc.).
● Características de grupos involucrados en la
extracción.
● Principios para una extracción sostenible y
evaluación de desempeños sostenibles.
● Leyes y regulaciones que afectan los recursos
extraíbles.</t>
  </si>
  <si>
    <t>● Identificar recursos adecuados para el uso sostenible.
● Liderar el desarrollo e implementación de programas de
aprovechamiento sostenible fundamentados, en colaboración con
extractores / usuarios.
● Acordar parámetros de uso y desarrollar regulaciones (p. ej. técnicas y
períodos de extracción, cuotas, medios de monitoreo y evaluación de
impacto).
● Especificar dife entes enfoques para la subsistencia local y comercial
de la extracción.
● Monitorear e informar sobre los resultados e impactos de la extracción.
● Incorporar las medidas en la estrategia / plan de gestión general en un
área protegida</t>
  </si>
  <si>
    <t>Dirigir programas para transformar conflictos
entre seres humanos y la vida silvestre.</t>
  </si>
  <si>
    <t>Contribuir con las evaluaciones nacionales de estado de conservación.</t>
  </si>
  <si>
    <t>Dirigir la curación y la gestión de especímenes y
colecciones.</t>
  </si>
  <si>
    <t>● Trabajar con los afectados para desarrollar prácticas y soluciones
sostenibles a problemas tales como la invasión de cultivos, la
depredación de ganado, animales plagas, animales peligrosos.
● Monitorear e informar sobre los resultados e impactos de las medidas
de gestión.
● Incorporar las medidas en la estrategia / plan de gestión general de un
área protegida.</t>
  </si>
  <si>
    <t>● Tomar un papel significativo y activo en el desar ollo y actualización de
listas rojas nacionales, regionales o mundiales, así como evaluaciones
del estado de conservación de las especies o ecosistemas (o
equivalentes).</t>
  </si>
  <si>
    <t>● Desarrollar / aplicar procedimientos y protocolos para asegurar que la
recolección de material biológico se realice legal y éticamente y que
respete los derechos de los custodios legales y tradicionales.
● Asegurar que los especímenes y las colecciones estén correctamente
curadas.
● Asegurar que la recolección, el almacenamiento y el movimiento
de las muestras cumplan con la legislación nacional y los acuerdos
internacionales.</t>
  </si>
  <si>
    <t>● Legislación relevante.
● Principales conflictos y p oblemas de la vida
silvestre que afectan las AP.
● Ecología de especies problemáticas.
● Variedad de soluciones a conflictos y su
aplicabilidad (por ejemplo, sacrificio, captura,
barreras físicas, medidas de disuasión,
cambios en la práctica del uso de la tierra y
en el comportamiento humano, esquemas de
compensación).
● Técnicas de monitoreo de la vida silvestre.</t>
  </si>
  <si>
    <t>● Conocimientos especializados relevantes
sobre especies / grupos taxonómicos / de
ecosistemas.
● Criterios nacionales e internacionales para la
Lista Roja (según la Comisión de Supervivencia
de Especies de la UICN).</t>
  </si>
  <si>
    <t>● Regulaciones internacionales sobre especies en
peligro de extinción (por ejemplo, Convención
sobre el Comercio Internacional de Especies
Silvestres Amenazadas de Fauna y Flora (CITES
por sus siglas en inglés).
● Estado de protección nacional de las especies.
● Principios para la investigación y recolección de
muestras de forma ética y responsable.
● Temas y legislación relacionadas con la
biopiratería, acceso y participación en los
beneficios</t>
  </si>
  <si>
    <t>Dirigir programas de conservación de fauna ex situ.</t>
  </si>
  <si>
    <t>Dirigir proyectos de reproducción animal.</t>
  </si>
  <si>
    <t>Dirigir proyectos de conservación de plantas ex situ.</t>
  </si>
  <si>
    <t>Dirigir proyectos de restauración de ecosistemas y hábitats.</t>
  </si>
  <si>
    <t>● Liderar el desarrollo e implementación de programas para
conservación de especies ex situ, utilizando los lineamientos y mejores
prácticas reconocidas.
● Incluir programas de captura, transporte, bienestar, cría, reproducción
planificada y cuidados veterinarios
● Las instalaciones pueden incluir centros de rescate, centros de
reproducción, zoológicos conservacionistas asociados con APs.</t>
  </si>
  <si>
    <t>● Liderar la planificación e implementación de p oyectos para la
reintroducción animal y / o refuerzo de la población.
● Asegurar que los proyectos se ajusten a la guía internacional de
mejores prácticas del Grupo de Especialistas en Reintroducción de la
UICN.
● Monitorear el éxito y los efectos del programa.</t>
  </si>
  <si>
    <t>● Liderar el desarrollo e implementación de programas para de
conservación de plantas ex situ, haciendo uso de los lineamientos y
mejores prácticas reconocidas.
● Incluir la recolección y almacenamiento, cultivos y propagación de
materiales vegetales.
● Las instalaciones pueden incluir bancos de genes, colecciones,
arboretum, cultivo y parcelas de cría.</t>
  </si>
  <si>
    <t>● Liderar el desarrollo e implementación de programas para restauración,
rehabilitación o creación de hábitats y ecosistemas importantes.
● Incluyendo (según sea necesario) paisajismo físico, estabilización de
suelo, establecimiento y cuidado de la vegetación, reintroducción de
especies vegetales, e ingeniería hidrológica.</t>
  </si>
  <si>
    <t>● Principios, prácticas, y requerimientos legales y
éticos para el control de animales, captura y cría
en cautiverio.
● Principios y prácticas de reproducción para la
conservación.</t>
  </si>
  <si>
    <t>● Principios y práctica de las reintroducciones
de especies (basadas en recomendaciones del
Grupo de Especialistas en Reintroducción de la
UICN).
● Ecología de las especies focales.</t>
  </si>
  <si>
    <t>● Principios y práctica de horticultura y cuidado de
plantas.</t>
  </si>
  <si>
    <t>● Principios y práctica de ingeniería del paisaje.
● Principios y práctica de plantación a gran escala.
● Principios y práctica de hidrología.</t>
  </si>
  <si>
    <t>CONSERVACION DE LA BIODIVERSIDAD.
NIVEL 2</t>
  </si>
  <si>
    <t>Planificar, gestionar y monitorear medidas para lograr los objetivos de conservación.</t>
  </si>
  <si>
    <t xml:space="preserve">● Políticas y procedimientos organizacionales
para la gestión de conservación.
● Principios de ecología y biología de la
conservación.
</t>
  </si>
  <si>
    <t>Demostrar un conocimiento y comprensión detallada de las especies, hábitats y ecosistemas de un área protegida.</t>
  </si>
  <si>
    <t>Planifica , liderar e informar sobre actividades de investigación, muestreo y monitoreo de la biodiversidad.</t>
  </si>
  <si>
    <t>● Reconocer y describir los principales ecosistemas de un área
protegida.
● Conocer e identificar las principales especies de importancia para la
conservación de un área protegida; reconocer su estado, los requisitos
de hábitat y las condiciones que se requieren para sobrevivir.
● Conocer las amenazas que enfrentan las especies de importancia para
la conservación y los impactos de esas amenazas.</t>
  </si>
  <si>
    <t>● Organizar y realizar muestreos de campo y evaluaciones de monitoreo
de especies, hábitats y ecosistemas.
● Identificar el p opósito del muestreo / monitoreo, objetivos y métodos.
● Identificar y movilizar personal, equipamiento y logística
● Realizar actividades de muestreo / monitoreo utilizando métodos
adecuados.
● Recolectar especímenes de acuerdo con las leyes y la guía de mejores
prácticas.
● Recopilar, analizar y presentar resultados.
● Hacer recomendaciones específicas para mejorar las prácticas de
gestión.</t>
  </si>
  <si>
    <t>● Especies y ecosistemas significativos del A .
● Identificación de apoyos y fuentes disponibles
de información y conocimiento.
● Uso de guías de campo, claves o muestras
para identificar especies
● Habilidades de trabajo de campo (ver FLD).</t>
  </si>
  <si>
    <t>● Principios y teoría del muestreo y monitoreo.
● Una variedad relevante de técnicas de
muestreo y monitoreo, así como sus usos.
● Identificación de indicado es de monitoreo.
● Técnicas analíticas y estadísticas.
● Habilidades de investigación, análisis y
preparación de informes (ver ADR y CAC).
● Habilidades de trabajo de campo (ver FLD).</t>
  </si>
  <si>
    <t>Proponer medidas justificadas para la conservación de hábitats y ecosistemas.</t>
  </si>
  <si>
    <t>Proponer medidas justificadas para la conservación de especies.</t>
  </si>
  <si>
    <t>Planifica , liderar e informar sobre muestreos
de uso de recursos y programas de monitoreo.</t>
  </si>
  <si>
    <t>● Realizar evaluaciones del uso de los recursos naturales en un AP.
● Identificar el p opósito, objetivos y métodos de muestreo / monitoreo.
● Identificar y movilizar personal, equipos y logística
● Colaborar con usuarios de recursos para recopilar información.
● Recopilar, analizar y presentar resultados.
● Hacer recomendaciones prácticas para mejorar las actividades de
gestión.</t>
  </si>
  <si>
    <t>● Utilizar resultados de muestreos, monitoreo e investigación
para preparar recomendaciones basadas en evidencias, para la
conservación de especies importantes.
● Preparar recomendaciones de gestión detalladas para su inclusión en
planes de manejo, propuestas de proyectos, etc.
● Asegurar que las recomendaciones estén basadas en la ciencia, en
evidencia y / o basadas en el conocimiento tradicional establecido y la
experiencia.</t>
  </si>
  <si>
    <t>● Usar resultados de muestreos, monitoreo e investigación para preparar
información y recomendaciones racionales para la conservación,
restauración, manejo y reducción de amenazas de ecosistemas y
hábitats importantes.
● Preparar recomendaciones de manejo detalladas para su inclusión en
planes de manejo, propuestas de proyectos, etc.
● Asegurar que las recomendaciones sean científicas y basadas en
evidencia y /o basadas en el conocimiento tradicional establecido y en
experiencia.</t>
  </si>
  <si>
    <t>● Comprensión detallada de los hábitats focales
y ecosistemas.
● Opciones de manejo relevantes para especies
focales.
● Principios de evaluación científica, basados en
evidencia, así como toma de decisiones.
● Conocimientos locales, tradicionales y
prácticas de manejo.</t>
  </si>
  <si>
    <t>● Conocimiento detallado de especies focales.
● Opciones de manejo relevantes para la
conservación de especies focales.
● Fuentes expertas de asesoramiento.
● Principios de evaluación científica, basados en
evidencia, así como toma de decisiones.
● Conocimientos locales, tradicionales y
prácticas de manejo.</t>
  </si>
  <si>
    <t>● Principios y teoría para realizar muestreo.
● Variedad de técnicas de muestreo relevantes y
sus usos.
● Trabajar con comunidades locales (ver COM).
● Técnicas analíticas y estadísticas.
● Habilidades de investigación, análisis y
redacción de informes (ver ADR y CAC).
● Habilidades de trabajo de campo (ver FLD).</t>
  </si>
  <si>
    <t>Proponer medidas justificadas para el uso sostenible de recursos naturales.</t>
  </si>
  <si>
    <t>● Usar resultados de muestreo, monitoreo e investigación, y trabajo con
grupos de usuarios para proponer recomendaciones informadas y
racionales para el uso sostenible.
● Preparar recomendaciones de manejo detalladas para su inclusión en
planes de manejo, propuestas de proyectos, etc.</t>
  </si>
  <si>
    <t>● Principios científicos y aspectos prácticos del
uso sostenible
● Ecología de especies focales.
● Necesidades y prácticas locales para el uso de
recursos.</t>
  </si>
  <si>
    <t>Planifica , liderar e informar sobre la implementación de medidas de conservación.</t>
  </si>
  <si>
    <t>● Las medidas de conservación incluyen cualquier iniciativa justificada,
identificada en un plan de manejo de un A , planes de manejo de
especies u otro proceso de planificación para conservar o gestionar
los activos de la biodiversidad.
● Identificar y movilizar personal, equipos y logística
● Asegurar que el plan se siga en el campo y que las medidas se
implementen correctamente.
● Monitorear e informar sobre la implementación y efectividad de las medidas.</t>
  </si>
  <si>
    <t>● El propósito, teoría y práctica de las medidas a
implementar.
● Equipo requerido y logística.
● Entrenamiento, liderazgo y técnicas de
instrucción. (Ver HRM).
● Habilidades de trabajo de campo (ver FLD).
● Habilidades para realizar análisis e informes (ver
ADR y CAC).</t>
  </si>
  <si>
    <t>Planifica , liderar e informar sobre captura de animales, transporte, cuidado y manejo.</t>
  </si>
  <si>
    <t>● Organizar y liderar capturas seguras y humanizadas de animales,
usando técnicas apropiadas (por ejemplo, dardos, capturar, recolectar
a mano, etc.). Las razones para la captura de animales incluyen
investigación, translocación y rescate.
● Proporcionar y controlar condiciones adecuadas de seguridad y
bienestar para la tenencia y transporte de animales cautivos.</t>
  </si>
  <si>
    <t>● Técnicas prácticas para la captura de animales.
● Poseer las calificaciones equeridas, licencias,
etc. (por ejemplo, uso de armas de fuego, uso
de tranquilizantes, manejo de animales, etc.).
● Aspectos legales, éticos y de seguridad de los
animales a capturar.</t>
  </si>
  <si>
    <t>Planifica , liderar e informar sobre medidas de control de animales.</t>
  </si>
  <si>
    <t>● Eliminar o controlar las especies de plagas, especies invasoras,
especies cosechadas, animales problemáticos o especies que
requieren gestión de la población, de acuerdo con un plan aprobado
desarrollándose de manera segura, legal y ética.
● Los métodos pueden incluir formas permitidas de captura, eutanasia,
disparos, envenenamiento (por ejemplo, de roedores invasores, etc).</t>
  </si>
  <si>
    <t>● Técnicas prácticas para el control de animales.
● Poseer las calificaciones equeridas, licencias,
etc. (por ejemplo, para armas de fuego,
tranquilizantes, venenos, manejo de animales,
etc.).
● Aspectos legales, éticos y de seguridad de las
medidas de control.</t>
  </si>
  <si>
    <t>Planifica , liderar e informar sobre el cuidado y
uso de plantas cultivadas.</t>
  </si>
  <si>
    <t>● Supervisar y dar mantenimiento a plantaciones, colecciones botánicas
vivas, viveros, etc.
● Establecer plantaciones, cuidado, riego, control de plagas y malezas,
protección, etc.
● Utilizar plantas cultivadas para la restauración, rehabilitación y creación
de hábitats y ecosistemas.</t>
  </si>
  <si>
    <t>● Principios y prácticas de horticultura /
arboricultura.
● Cuidado de plantas vivas.
● Técnicas de restauración de hábitat con
plantas.</t>
  </si>
  <si>
    <t>● Supervisar y curar colecciones de especímenes de biodiversidad,
exhibiciones y herbarios (en las APs que incluyen un museo zoológico,
herbario u otra colección).
● Dar mantenimiento de catálogos y registros.
● Ayudar a los usuarios de la colección.</t>
  </si>
  <si>
    <t>Curar colecciones y museos.</t>
  </si>
  <si>
    <t>● Preparación de muestras de especímenes para
su inclusión en colecciones.
● Mantenimiento diario y cuidado de muestras.
● Mantenimiento de catálogos de colecciones y
bases de datos.</t>
  </si>
  <si>
    <t>CONSERVACION DE LA BIODIVERSIDAD.
NIVEL 1</t>
  </si>
  <si>
    <t>Realizar operaciones de campo supervisadas para implementar el monitoreo de la biodiversidad y programas de conservación.</t>
  </si>
  <si>
    <t>● Clasificación básica de animales y plantas
● Uso de guías de identificación
● Políticas relevantes y procedimientos operativos.</t>
  </si>
  <si>
    <t>Reconocer e identificar ecosistemas típicos, hábitats, plantas, animales especies y sus rastros.</t>
  </si>
  <si>
    <t>Reconocer en el campo amenazas y problemas que afectan la biodiversidad.</t>
  </si>
  <si>
    <t>Registrar con precisión e informar sobre las observaciones de la vida silvestre, hábitats y ecosistemas</t>
  </si>
  <si>
    <t>Asistir en el control, captura, manejo y transporte de animales.</t>
  </si>
  <si>
    <t>● Reconocer los principales ecosistemas y hábitats de un área protegida.
● Reconocer especies comunes, típicas e importantes de flora
● Reconocer especies comunes, típicas e importantes de fauna y sus
rastros en el campo.</t>
  </si>
  <si>
    <t>● Identificar la p esencia y evidencias de amenazas (por ejemplo, especies
invasoras, trampas, restos de animales, áreas quemadas, etc.).
● Identificar los cambios o facto es inusuales que pueden indicar
amenazas o problemas (por ejemplo, animales enfermos, vegetación
moribunda).
● Observar cuando se están produciendo cambios significativos</t>
  </si>
  <si>
    <t>● Hacer informes verbales, tomar notas de campo, usar los formularios
de registro provistos.
● Registrar ubicaciones, fechas, condiciones de campo, observaciones
y detalles.
● Usar sistemas digitales de grabación de campo (por ejemplo, SMART)
si es necesario.</t>
  </si>
  <si>
    <t>● Participar, bajo supervisión, en la captura relacionada con la
conservación de animales o con el control para reubicación, manejo de
población o el control de especies invasoras.</t>
  </si>
  <si>
    <t>● Especies comunes, típicas e importantes de la
AP
● Taxonomía básica de plantas y animales.</t>
  </si>
  <si>
    <t>● Principales amenazas a la biodiversidad de las
APs, sus evidencias e impactos.</t>
  </si>
  <si>
    <t>● Procedimientos para recopilar y registrar
información en el campo.
● Uso de formularios estándar, dispositivos y
sistemas de registro.
● Uso de mapas y SIG (ver FLD).</t>
  </si>
  <si>
    <t>● Técnicas legales, seguras y humanas de captura
y manipulación.</t>
  </si>
  <si>
    <t>Brindar atención de animales en cautiverio.</t>
  </si>
  <si>
    <t>Brindar atención a las plantaciones.</t>
  </si>
  <si>
    <t>● Supervisar el cuidado diario de los animales (por ejemplo) en centros
de rescate, instalaciones de conservación ex situ, proyectos de
reubicación / reintroducción.
● Alimentar, reconocer problemas de salud y bienestar, así como
mantener la limpieza e higiene.</t>
  </si>
  <si>
    <t>● Brindar cuidado diario y supervisado a plantaciones, colecciones
botánicas vivas, viveros, etc.</t>
  </si>
  <si>
    <t>● Prácticas y técnicas legales, seguras, humanas
y correctas para el cuidado de los animales</t>
  </si>
  <si>
    <t>● Principios del cuidado de las plantas.
● Técnicas hortícolas / silvícolas prácticas</t>
  </si>
  <si>
    <t>Asegurar que las leyes, regulaciones y derechos que se relacionan con las áreas protegidas y la biodiversidad se cumplan.</t>
  </si>
  <si>
    <t xml:space="preserve">LAR. FISCALIZACIÓN DEL CUMPLIMIENTO DE LEYES Y REGULACIONES </t>
  </si>
  <si>
    <t>FISCALIZACIÓN DEL CUMPLIMIENTO DE
LEYES Y REGULACIONES.
NIVEL 4</t>
  </si>
  <si>
    <t>Promover el establecimiento de una política sólida y un marco legal para reducir las actividades ilegales que amenazan la biodiversidad y las áreas protegidas.</t>
  </si>
  <si>
    <t>● Política y legislación nacional e internacional
sobre delitos ambientales y seguridad.
● Principales amenazas criminales que afectan la
biodiversidad y el sistema de AP.
● Tendencias nacionales y mundiales de los
delitos contra la vida silvestre.</t>
  </si>
  <si>
    <t>Coordinar los análisis sobre la aplicación y cumplimiento de la ley, prevención de crímenes y temas de seguridad que
afectan la biodiversidad y las áreas protegidas.</t>
  </si>
  <si>
    <t>Coordinar políticas nacionales, estrategias, leyes y regulaciones para abordar los delitos ambientales y las amenazas a la seguridad.</t>
  </si>
  <si>
    <t>● Revisar las políticas y la legislación actual relacionada con los delitos
ambientales y el cumplimiento de la ley.
● Revisar y analizar las amenazas y tendencias relacionadas con el
cumplimiento de la ley a nivel de todo el sistema (por ejemplo, crimen
ambiental organizado, comercio internacional de vida silvestre).
● Realizar evaluaciones de seguridad y amenazas para áreas protegidas.
● Revisar y analizar los resultados de las actividades de fiscalización del
cumplimiento de la ley en todo el sistema.
● Identificar pat ones, tendencias, éxitos y desafíos.</t>
  </si>
  <si>
    <t>● Proponer nuevas políticas y fortalecer los instrumentos legales
existentes para conservar las especies, los ecosistemas, las áreas
protegidas y el ambiente.
● Proponer nuevas políticas y fortalecer los instrumentos legales
existentes para el cumplimiento de la ley, el cumplimiento de la
seguridad y la prevención del delito en áreas protegidas.
● Presionar por una mayor atención a los delitos contra la vida silvestre y
el ambiente, así como por la aplicación de sanciones apropiadas.</t>
  </si>
  <si>
    <t>● Iniciativas y acuerdos internacionales para
combatir la caza furtiva y el comercio de vida
silvestre.
● Leyes, políticas y prácticas para aplicar las leyes
y regulaciones.
● Métodos de evaluación de seguridad.</t>
  </si>
  <si>
    <t>● Iniciativas y acuerdos internacionales para
combatir la caza furtiva y el comercio de vida
silvestre.
● Políticas y leyes que afectan las áreas
protegidas y la biodiversidad.
● Procedimientos para el desarrollo y aprobación
de legislación.
● Estructuras y procesos de toma de decisiones
que afectan la legislación y su implementación.</t>
  </si>
  <si>
    <t>Coordinar el desarrollo e implementación de normas y procedimientos operativos para el cumplimiento de la ley, la
prevención de delitos y la seguridad en el sistema de
áreas protegidas.</t>
  </si>
  <si>
    <t>Coordinar estrategias para la fiscalización del cumplimiento de la ley, así como operaciones con otras agencias.</t>
  </si>
  <si>
    <t>● Trabajar con el poder judicial y con agencias nacionales para la
fiscalización del cumplimiento de la ley y la seguridad, para hacer
cumplir la legislación sobre biodiversidad y áreas protegidas.
● Las agencias pueden incluir policías, guardias fronterizos, servicios
militares y de seguridad.
● Establecer mecanismos para operaciones conjuntas e intercambio de
información.
● Establecer mecanismos de cooperación internacional y transfronteriza.</t>
  </si>
  <si>
    <t>● Principales amenazas a los valores de las APs,
así como sus fuentes y causas de fondo.
● Política y legislación nacional e internacional.
● Principios y práctica de la fiscalización del
cumplimiento de la ley y las operaciones de
seguridad.
● Se requieren diversos enfoques para diferentes
tipos de delitos (por ejemplo, crimen ambiental
organizado y actividad ilegal local, relacionada
con la subsistencia y conflictos por de echos).</t>
  </si>
  <si>
    <t>● Agencias nacionales de seguridad y
cumplimiento de la ley, sus mandatos y
responsabilidades.
● Iniciativas y acuerdos internacionales para
combatir la caza furtiva y el comercio de vida
silvestre.</t>
  </si>
  <si>
    <t>Contribuir significativamente al desarrollo de políticas
internacional y / o respuestas legales a las principales amenazas que afectan la biodiversidad y las áreas protegidas.</t>
  </si>
  <si>
    <t>● Participar en iniciativas internacionales contra los delitos a la vida
silvestre y el ambiente. (por ejemplo, a través de organizaciones como
CITES, TRAFFIC, etc.).</t>
  </si>
  <si>
    <t>● Leyes, políticas e iniciativas internacionales
relevantes.
● Opciones y ejemplos de buenas prácticas para
mejorar el cumplimiento de la ley y la seguridad
dentro y en los alrededores de las APs.</t>
  </si>
  <si>
    <t>FISCALIZACIÓN DEL CUMPLIMIENTO DE
LEYES Y REGULACIONES.
NIVEL 3</t>
  </si>
  <si>
    <t>Dirigir el desarrollo e implementación de programas para prevención del delito, observancia y cumplimiento de la ley.</t>
  </si>
  <si>
    <t xml:space="preserve">● Legislación, política organizacional y
procedimientos para fiscalizar el cumplimient
de la ley y la atención del delito ambiental.
● Leyes y derechos relacionados con las
AP, recursos naturales, usuarios, actores
interesados y personal.
● Tendencias nacionales y locales con
respecto a delitos relacionados con la vida
silvestre y las áreas protegidas.
</t>
  </si>
  <si>
    <t>Dirigir el desarrollo e implementación de una estrategia, plan
y procedimientos de operación para la fiscalización del
cumplimiento de la ley de áreas protegidas</t>
  </si>
  <si>
    <t>● Política nacional y legislación relacionada
con las APs y el uso de recursos.
● Principales amenazas para el área
protegida y sus valores.
● Opciones para abordar actividades ilegales
(incluyendo enfoques “duros” y “blandos”).
● Procedimientos operativos policiales
/ militares para la fiscalización del
cumplimiento de la ley y actividades de
seguridad.
● Normas nacionales relevantes, estándares
y procedimientos operativos.</t>
  </si>
  <si>
    <t>● Desarrollar una estrategia integral para defender las leyes y regulaciones  en un área protegida.
● Identificar las principales amenazas y p oblemas que afectan a un área
protegida que requiera acciones de fiscalización del cumplimiento de la ley /
prevención del delito.
● Identificar auto es y beneficiarios del delito, y las principales víctimas
● Consultar a otras agencias y comunidades locales, sobre opciones para
lidiar con infracciones.
● Identificar los enfoques y métodos que se utilizarán para la fiscalización de
cumplimiento de la ley / prevención del delito / alentar su cumplimiento.
● Identificar equerimientos para mejorar la normativa legal.
● Identificar oportunidades para el involucramiento de las comunidades locales
en la prevención del delito y la fiscalización del cumplimiento de la le .
● Desarrollar procedimientos operativos estandarizados (o adaptar los
procedimientos nacionales) para las acciones de fiscalización del
cumplimiento de la ley.
● Incorporar los resultados del proceso de planificación en la estrategia / plan
de manejo general de un área protegida.</t>
  </si>
  <si>
    <t>Dirigir la preparación e implementación de evaluaciones y estrategias de seguridad.</t>
  </si>
  <si>
    <t>● Identificar las principales amenazas de seguridad para el personal de A ,
los actores interesados y los visitantes (por ejemplo, violencia, intimidación,
coerción, minas activas, presencia de grupos e individuos violentos).
● Desarrollar respuestas a las amenazas, así como planes y procedimientos
para lidiar con grandes emergencias de seguridad.
● Asignar recursos adecuados para la fiscalización del cumplimiento de la ley
y proporcionar soporte integral para guardaparques / guardabosques en la
primera línea.
● Implementar medidas especiales para garantizar la seguridad del personal
vulnerable (guardaparques / guardabosques y otro personal, comunidades
locales, informantes, etc.).</t>
  </si>
  <si>
    <t>● Roles, responsabilidades y derechos de
las diversas agencias de fiscalización del
cumplimiento de la ley y del poder judicial.
● Seguridad formal y técnicas de evaluación
de riesgos.
● Principales amenazas para el sitio, para el
personal y opciones para la reducción de
amenazas y su respuesta.</t>
  </si>
  <si>
    <t>Dirigir las operaciones de fiscalización del cumplimiento de la ley y de prevención de delitos.</t>
  </si>
  <si>
    <t>Coordinar el cumplimiento de la ley y actividades de seguridad con otras agencias responsables y con el poder judicial.</t>
  </si>
  <si>
    <t>● Desarrollar planes operativos detallados para la fiscalización efectiva del
cumplimiento de la ley / prevención del delito en línea con una estrategia
general y con base en inteligencia y análisis de actividades anteriores.
● Asegurar que las operaciones estén dirigidas de manera profesional y
responsable, que fueran realizadas y documentadas.
● Dirigir el seguimiento legal de las actividades de fiscalización del
cumplimiento de la ley para velar que se siguen todos los procedimientos
de manera adecuada.
● Coordinar con las comunidades locales para asegurar que estén
involucradas e informadas, además que los problemas que les conciernen
se están abordando.
● Recopilar y organizar tanto datos como estadísticas para preparar informes
generales de implementación de actividades.</t>
  </si>
  <si>
    <t>● Leyes y regulaciones relevantes.
● Detalles de la estrategia de cumplimiento
de la ley en AP.
● Opciones para abordar actividades
ilegales.
● Familiaridad con todas las medidas
específicas y actividades equeridas para la
fiscalización del cumplimiento de la ley (ver
LAR Nivel 2).</t>
  </si>
  <si>
    <t>● Asegurar la coordinación de las actividades de fiscalización del
cumplimiento de la ley con la policía, el ejército, los guardias forestales, los
guardias fronterizos, etc.
● Promover la colaboración activa (por ejemplo, a través del intercambio de
información, patrullas conjuntas, investigaciones conjuntas, etc.).
● Asegurar que el poder judicial esté informado sobre las situaciones
delictivas relacionadas con un área protegida y sus impactos.</t>
  </si>
  <si>
    <t>● Roles, responsabilidades y derechos de
las distintas agencias de fiscalización del
cumplimiento de la ley y del poder judicial.</t>
  </si>
  <si>
    <t>Dirigir el desarrollo de regulaciones locales y reglamentos internos en un área protegida.</t>
  </si>
  <si>
    <t>Dirigir investigaciones importantes sobre delitos ambientales y / o amenazas de seguridad.</t>
  </si>
  <si>
    <t>● Consultar sobre la necesidad de normas y regulaciones locales.
● Redactar y obtener aprobación para las normas y regulaciones locales
(donde sí es posible) con las autoridades apropiadas.</t>
  </si>
  <si>
    <t>● Dirigir investigaciones complejas durante un largo período, contemplando:
dirigir el trabajo del personal de campo, trabajar con informantes y
garantizar su seguridad, recolectar y examinar aspectos de inteligencia y
evidencias, coordinar con otras agencias, identificar e investigar infracto es,
intermediarios y sus cadenas de comercio.
● Garantizar la confidencialidad y seguridad de las operaciones
● Analizar y preparar informes y recomendaciones.</t>
  </si>
  <si>
    <t>● Derechos de la autoridad de AP, del dueño
del AP y de otras agencias y autoridades,
para aprobar e imponer regulaciones o
reglamentos locales.</t>
  </si>
  <si>
    <t>● Roles, responsabilidades y derechos de
las diferentes agencias de fiscalización del
cumplimiento de la ley y el poder judicial.
● Técnicas de investigación.
● Procedimientos policiales y judiciales.</t>
  </si>
  <si>
    <t>FISCALIZACIÓN DEL CUMPLIMIENTO DE
LEYES Y REGULACIONES.
NIVEL 2</t>
  </si>
  <si>
    <t>Planificar, administrar y monitorear actividades para prevención de delitos en áreas protegidas y para la aplicación y fiscalización del cumplimiento de la ley.</t>
  </si>
  <si>
    <t xml:space="preserve">● Políticas y procedimientos organizacionales para la fiscalización del cumplimiento de la ley y la prevención del delito.
● Leyes y derechos que afectan las AP, los usuarios las partes interesadas y el personal.
● Principales amenazas de las AP.
</t>
  </si>
  <si>
    <t>Recopilar información para apoyar la fiscalización del cumplimiento de la ley y las operaciones de seguridad.</t>
  </si>
  <si>
    <t>Guiar e informar sobre operaciones de prevención del delito /fiscalización del cumplimiento de la ley en campo.</t>
  </si>
  <si>
    <t>● Recopilar información de fuentes varias: evidencia recopilada en
campo; análisis de datos de patrullajes y actividades de fiscalización
del cumplimiento de la ley (utilizando herramientas como GIS,
SMART, etc.); colaboración con otras agencias de fiscalización del
cumplimiento de la ley, el público en general y actores interesados;
además del uso de informantes.
● Recopilar datos y comunicar información sobre la evidencia
recopilada.</t>
  </si>
  <si>
    <t>● Organizar, supervisar y monitorear las operaciones de prevención del
delito / fiscalización del cumplimiento de la ley ealizada por equipos
de guardaparques / guardabosques, equipos comunitarios u otros
socios (patrullajes, inspecciones, puestos de control, etc.).
● Liderar equipos de prevención del delito / cumplimiento de la ley en
campo, de manera segura y de acuerdo con los planes y las normas
y procedimientos establecidos.
● Asegurar que el personal asignado a la fiscalización del cumplimiento
de la ley, esté completamente familiarizado con los procedimientos
operativos relevantes.</t>
  </si>
  <si>
    <t>● Procedimientos operativos estandarizados
relevantes.
● Procedimientos para reclutar, administrar y
proteger a los informantes.
● Una variedad de métodos para reunir inteligencia
e información.</t>
  </si>
  <si>
    <t>● Detalles de las estrategias y planes para la
fiscalización del cumplimiento de la ley .
● Leyes y derechos que afectan a las AP, recursos,
usuarios, actores interesados y personal del AP.
● Procedimientos operativos estandarizados
relevantes.
● Prácticas de campo (ver FLD).</t>
  </si>
  <si>
    <t>Trabajar con comunidades locales para controlar y prevenir actividades ilegales.</t>
  </si>
  <si>
    <t>Garantizar la aprehensión efectiva y legal de sospechosos e infractores</t>
  </si>
  <si>
    <t>Interrogar y asegurar las declaraciones de los sospechosos y testigos de manera efectiva y legal.</t>
  </si>
  <si>
    <t>● Proporcionar información y orientación a los actores interesados
sobre las leyes y regulaciones.
● Trabajar con los actores interesados para identificar sus p eocupaciones
con respecto a amenazas, seguridad y otros problemas.
● Desarrollar contactos y relaciones con las comunidades locales para
cooperar con la fiscalización del cumplimiento de la le .
● Usar una variedad de técnicas “blandas” para alentar y potenciar el
cambio de comportamiento y la cooperación.
● Responder a las solicitudes de fiscalización del cumplimiento de la
ley y apoyo a la seguridad de las partes interesadas.</t>
  </si>
  <si>
    <t>● Garantizar que los procedimientos para detener, registrar o arrestar
los sospechosos, son seguidos correctamente y que sus derechos
son plenamente respetados.
● Garantizar que el personal encargado de las acciones de fiscalización
del cumplimiento de la ley, esté completamente familiarizado con los
procedimientos operativos relevantes.
● Asegurar el apoyo y la cooperación en la captura y detención de
sospechosos, de organismos encargados de hacer cumplir la ley.</t>
  </si>
  <si>
    <t>● Usar una variedad de técnicas legales y apropiadas para recopilar
información de detenidos, sospechosos y testigos.
● Tomar notas completas y detalladas de las entrevistas.
● Seguir los procedimientos correctos para tomar declaraciones
escritas y para documentar entrevistas.
● Asegurar que los derechos se respeten plenamente.</t>
  </si>
  <si>
    <t>● Comunidades locales dentro y en los alrededores
de las APs (ver COM).
● Amenazas y problemas que afectan a las
comunidades locales.
● Habilidades de comunicación.</t>
  </si>
  <si>
    <t>● Leyes y regulaciones relevantes.
● Derechos de los detenidos.
● Procedimientos operativos estandarizados
relevantes.</t>
  </si>
  <si>
    <t>● Leyes y regulaciones relevantes.
● Derechos de detenidos, sospechosos y testigos.
● Técnicas de interrogación.
● Documentación correcta de entrevistas y
declaraciones.
● Procedimientos operativos estandarizados
relevantes.</t>
  </si>
  <si>
    <t>Gestionar escenas del crimen y evidencia incautada, utilizando
procedimientos adecuados.</t>
  </si>
  <si>
    <t>● Garantizar que se sigan los procedimientos correctos para:
búsquedas de personas, vehículos, bienes, equipajes, asegurar
escenas del crimen, preservar evidencias en la escena, observar
y recolectar evidencias, registro, etiquetado, almacenamiento y
recuperación de evidencia (escrita y física).
● Asegurar que el personal responsable de la fiscalización del
cumplimiento de la ley, esté completamente familiarizado con
procedimientos operativos relevantes.</t>
  </si>
  <si>
    <t>● Leyes y regulaciones relevantes.
● Procedimientos operativos estandarizados
relevantes.</t>
  </si>
  <si>
    <t>Procesar casos legales relacionados con infracciones.</t>
  </si>
  <si>
    <t>Llevar a cabo investigaciones sobre delitos ambientales y/o
amenazas a la seguridad.</t>
  </si>
  <si>
    <t>Abordar las principales amenazas a la seguridad en el campo.</t>
  </si>
  <si>
    <t>Garantizar que los procedimientos por uso de armas de fuego sean cumplidos.</t>
  </si>
  <si>
    <t>Implementar y usar equipo remoto de control y vigilancia.</t>
  </si>
  <si>
    <t>● Dar seguimiento de casos en todas las etapas requeridas
(notificación formal de eventos, investigaciones de seguimiento,
recopilación de pruebas adicionales, asegurar testimonio de testigos,
presentar un caso, brindar testimonio formal).
● Colaborar con las agencias que trabajan en el cumplimiento de la ley
y con el poder judicial.</t>
  </si>
  <si>
    <t>● Recopilar evidencia utilizando una variedad de medios (por
ejemplo, trabajar con informantes y garantizar su seguridad,
realizar observaciones encubierto y recopilar información, realizar
investigaciones de la cadena comercial fuera de un área protegida).
● Colaborar con las autoridades policiales.</t>
  </si>
  <si>
    <t>● Garantizar la seguridad ante amenazas físicas, del personal, los
actores locales interesados y los visitantes.
● Identificar amenazas a la seguridad, desar ollar procedimientos de
reducción / respuesta ante amenazas para el personal y partes
interesadas.
● Proporcionar instrucción y orientación además de garantizar que los
procedimientos sean seguidos.</t>
  </si>
  <si>
    <t>● Asegurar que se cumplen los procedimientos correctos y legales
requeridos de todos los aspectos del uso de armas de fuego (por
ejemplo, registro de armas de fuego, almacenamiento de armas y
municiones, mantenimiento y control, capacitación y certificación de
usuarios autorizados, emisión de armas de fuego y municiones, uso
correcto, respeto a los procedimientos de funcionamiento estándar y
reglas de compromiso, informes y documentación de incidentes).
● Proporcionar un alto nivel de capacitación y supervisión.</t>
  </si>
  <si>
    <t>● Detalles de procesos legales.
● Procedimientos operativos estandarizados
relevantes.</t>
  </si>
  <si>
    <t>● Una variedad de técnicas apropiadas de
investigación.
● Roles de los organismos encargados de hacer
cumplir la ley.</t>
  </si>
  <si>
    <t>● Principales amenazas potenciales y respuestas
adecuadas.
● Procedimientos operativos estandarizados
relevantes.</t>
  </si>
  <si>
    <t>● Leyes y regulaciones relacionadas con la
posesión y uso de armas de fuego y municiones.
● Procedimientos operativos estandarizados
relevantes y normas de intervención.</t>
  </si>
  <si>
    <t>● Usos y limitaciones de los equipos disponibles.
● Seguridad, utilización, uso legal y mantenimiento
del equipo.</t>
  </si>
  <si>
    <t>● Implementar y recopilar información de manera efectiva utilizando
equipos como vehículos aéreos no tripulados, cámaras automáticas,
radares, globos, detectores de movimiento, detectores de metales,
etc.</t>
  </si>
  <si>
    <t xml:space="preserve"> FISCALIZACIÓN DEL CUMPLIMIENTO DE
LEYES Y REGULACIONES.
NIVEL 1</t>
  </si>
  <si>
    <t>Realizar actividades de prevención supervisada, fiscalización y aplicación de la ley.</t>
  </si>
  <si>
    <t>● Principales amenazas al AP.
● Elementos relevantes de la ley.
● Derechos y obligaciones legales de individuos y
de los agentes fiscalizado es del cumplimiento de
la ley.
● Políticas y procedimientos operativos relevantes.</t>
  </si>
  <si>
    <t>Identificar señales y evidencias de actividades no autorizadas y amenazas de seguridad en el campo.</t>
  </si>
  <si>
    <t>Proporcionar información a usuarios de áreas protegidas sobre leyes, derechos y regulaciones que afectan un área protegida.</t>
  </si>
  <si>
    <t>● Reconocer e identificar señales y pruebas elevantes de las
amenazas y problemas legales enfrentados por un área protegida.
● Por ejemplo: señales de tala ilegal (tocones cortados, sitios de
aserraderos, rutas de extracción, ruido de motosierra), caza
furtiva (diferentes tipos de trampas, disparos, restos de animales
cazados), uso de venenos, acceso no autorizado, uso de recursos
no autorizados, minas activas, amenazas de seguridad (incursiones,
trampas, posibles confrontaciones).</t>
  </si>
  <si>
    <t>● Proporcionar información verbal y orientación sobre leyes y
regulaciones a los actores interesados (residentes locales, visitantes,
turistas, usuarios autorizados, infractores).
● Explicar y responder preguntas.</t>
  </si>
  <si>
    <t>● Las principales amenazas que enfrenta el AP.
● Señales de actividad ilegal.
● Especies que son objetivo de los cazadores
furtivos.</t>
  </si>
  <si>
    <t>● Leyes y derechos que afectan: el AP, los
recursos, los usuarios, los actores interesados y
el personal del AP.
● Técnicas básicas para la comunicación verbal.
● Consulte también CAC 1.</t>
  </si>
  <si>
    <t>Participar en las operaciones supervisadas de fiscalización del
cumplimiento de la ley, de conformidad con procedimientos
operacionales estandarizados</t>
  </si>
  <si>
    <t>Seguir procedimientos legales, éticos y seguros para la aprehensión de sospechosos, infractores y detenidos.</t>
  </si>
  <si>
    <t>Seguir los procedimientos correctos para proteger las escenas
del crimen confisca , asegurar y documentar la evidencia.</t>
  </si>
  <si>
    <t>Tratar a los sospechosos y miembros del público de manera correcta y legal durante actividades de fiscalización del
cumplimiento de la ley.</t>
  </si>
  <si>
    <t>● Seguir los procedimientos correctos para las operaciones típicas de
fiscalización del cumplimiento de la ley: ( ecopilación de información,
inspecciones, patrullas, búsquedas, puestos de control, usuarios,
actores interesados y personal del AP.</t>
  </si>
  <si>
    <t>● Aprehender, detener o arrestar sospechosos (si está permitido) legal
y éticamente y de acuerdo con las instrucciones y procedimientos
establecidos.
● Tomar medidas para garantizar la aprehensión por parte del personal
de las fuerzas del orden (por ejemplo, policía) si es necesario.
● Respetar los derechos de los sospechosos y del público en general.</t>
  </si>
  <si>
    <t>● Asegurar escenas del crimen para permitir una documentación e
investigación detallada.
● Preservar, recolectar y documentar evidencia relacionada con
infracciones, de forma legal y de acuerdo con las instrucciones y
procedimientos establecidos.</t>
  </si>
  <si>
    <t>● Asegurar que todos los contactos con sospechosos, personas
locales y público en general se realiza legal, profesional y
respetuosamente.
● Detener y prevenir el maltrato del público y de sospechosos.
● Detener y prevenir conductas corruptas.</t>
  </si>
  <si>
    <t>● Leyes y derechos que afectan: el AP, los
recursos, los usuarios, los actores interesados y
el personal del AP.
● Procedimientos operativos estandarizados
relevantes.</t>
  </si>
  <si>
    <t>● Leyes y derechos que afectan: el AP, los
recursos, los usuarios, los actores interesados y
el personal del AP.
● Procedimientos operativos estandarizados
relevantes.
● Procedimientos para contactar a las agencias
de fiscalización del cumplimiento de la ley si es
necesario.</t>
  </si>
  <si>
    <t>● Leyes y procedimientos relacionados con la
evidencia y escenas del crimen.
● Procedimientos operativos estandarizados
relevantes.</t>
  </si>
  <si>
    <t>Seguir los procedimientos adecuados para la preparación de
documentación e informes sobre actividades de fiscalización del cumplimiento de la ley.</t>
  </si>
  <si>
    <t>Proporcionar evidencia formal (escrita y verbal).</t>
  </si>
  <si>
    <t>Responder adecuadamente a disputas no violentas y confrontaciones.</t>
  </si>
  <si>
    <t>Responder correcta y apropiadamente a amenazas físicas y
ataques.</t>
  </si>
  <si>
    <t>● Proporcionar informes verbales y escritos precisos de acuerdo con la
ley y con los procedimientos recomendados.
● Utilizar ayudas digitales para registrar información en el campo si
es necesario (p. ej. computadoras de mano, teléfonos inteligentes,
aplicaciones como SMART y FIST).</t>
  </si>
  <si>
    <t>● Procedimientos y formatos para la presentación
de informes.
● Uso de dispositivos electrónicos de recolección
de datos.
● Procedimientos operativos estandarizados
relevantes.</t>
  </si>
  <si>
    <t>● Proporcionar declaraciones precisas e informes.
● Proporcionar evidencia verbal precisa y confiable en investigaciones
oficiales y p ocedimientos judiciales.</t>
  </si>
  <si>
    <t>● Requerimientos para preparar declaraciones
formales escritas.
● Procedimientos judiciales y normas para
proporcionar evidencia.
● Técnicas para la comunicación verbal y respuesta de interrogatorios (ver CAC).</t>
  </si>
  <si>
    <t>● Utilizar una variedad de técnicas no violentas, legales y éticas para
evitar conflictos y cont olar situaciones hostiles (por ejemplo, lidiar
con disputas, amenazas, falta de cooperación o intimidación).
● Las técnicas pueden incluir: usar lenguaje correcto, usar y leer
el lenguaje corporal, mostrar buenas habilidades de escucha,
proporcionando claridad y respuestas consistentes, mantener la
calma bajo provocación y saber cuándo retirarse y cuándo solicitar
asistencia.
● Seguir las instrucciones y los procedimientos operativos
estandarizados para situaciones bajo amenaza.</t>
  </si>
  <si>
    <t>● Leyes y derechos que afectan: el AP, los
recursos, los usuarios, los actores interesados y
el personal del AP.
● Técnicas de prevención y mitigación de
conflictos
● Procedimientos operativos estandarizados
relevantes.</t>
  </si>
  <si>
    <t>● Utilizar técnicas de defensa personal, equipo y fuerza apropiada en
respuesta a ataques físicos.
● Seguir las instrucciones y el uso de procedimientos operativos
estandarizados en situaciones amenazadoras y en confrontaciones
físicas.</t>
  </si>
  <si>
    <t>● Leyes y derechos que afectan: el AP, los
recursos, los usuarios, los actores interesado y el
personal del AP.
● Concepto de respuesta y fuerza apropiada.
● Procedimientos operativos estandarizados para
tratar confrontaciones violentas.</t>
  </si>
  <si>
    <t>Cuidar y utilizar armas de fuego de forma legal, correcta y sin peligro.</t>
  </si>
  <si>
    <t>● Verifica , mantener, manipular y almacenar de manera segura, armas
de fuego y municiones de acuerdo con las normas y procedimientos
establecidos.
● Utilizar armas de fuego para prevenir o responder ataques que
amenazan la integridad de la vida silvestre o de las personas, de
acuerdo con la ley y con procedimientos estandarizados.
● Cooperar en la investigaciones e informes después del uso de armas
de fuego.</t>
  </si>
  <si>
    <t>● Ley de manejo y uso de armas de fuego.
● Uso específico de las armas de fuego expedidas
● Procedimientos. estandarizados para tratar
confrontaciones violentas.
● Normas de intervención que determinan el uso
de armas de fuego.</t>
  </si>
  <si>
    <t>COM. COMUNIDADES Y ASPECTOS CULTURALES</t>
  </si>
  <si>
    <t xml:space="preserve">
Establecer sistemas de gobernanza y manejo de áreas protegidas que aborden las necesidades y derechos de las comunidades locales.</t>
  </si>
  <si>
    <t>COMUNIDADES Y ASPECTOS CULTURALES.
NIVEL 4</t>
  </si>
  <si>
    <t>Asegurar el reconocimiento de los derechos y necesidades de las comunidades en todo el sistema, y permitir la participación comunitaria en la gobernanza y gestión de las áreas protegidas.</t>
  </si>
  <si>
    <t xml:space="preserve">● Diversidad de actores interesados,
comunidades y culturas dentro del sistema
de APs y sus alrededores.
● Políticas, legislación nacional e
internacional, planes y programas de
asistencia relevantes para las áreas
protegidas, comunidades locales, pueblos
indígenas y derechos humanos.
● Principios del consentimiento libre, previo e
informado.
● Enfoques basados en derechos para el
desarrollo y manejo de recursos naturales.
</t>
  </si>
  <si>
    <t>Facilitar el reconocimiento formal de los roles, derechos y necesidades de las comunidades locales e indígenas dentro y en los alrededores de las áreas protegidas.</t>
  </si>
  <si>
    <t>● Garantizar que los derechos e intereses de las comunidades locales y los
pueblos indígenas (CL y PI) se reflejen adecuadamente en las políticas,
leyes, regulaciones y procedimientos relevantes para las áreas protegidas.
● Promover el reconocimiento formal de los roles, derechos y necesidades
de las CL y los PI (por ejemplo, a través de la legislación, políticas para un
sistema de áreas protegidas, acuerdos negociados con grupos indígenas
y comunitarios, etc.).
● Promover la adopción de los principios del consentimiento libre previo e
informado.
● Promover el cumplimiento de convenios internacionales y otros acuerdos.</t>
  </si>
  <si>
    <t>● Leyes, políticas y prácticas relacionadas
con comunidades, recursos naturales y
áreas protegidas.
● Relaciones entre PI, CL y áreas protegidas.
● Principales individuos / organizaciones que
representan los PI y CL.
● Convenios internacionales y acuerdos
relevantes.</t>
  </si>
  <si>
    <t>Contribuir significativamente con iniciativas internacionales
para mejorar el compromiso de las comunidades locales e
indígenas en la gestión de las áreas protegidas.</t>
  </si>
  <si>
    <t>Coordinar iniciativas para apoyar la distribución  justa y equitativa de los beneficios derivados del uso de recursos genéticos (acceso y participación de los beneficios)</t>
  </si>
  <si>
    <t>Institucionalizar la participación formal de las comunidades locales en la gobernanza y manejo de áreas protegidas.</t>
  </si>
  <si>
    <t>Facilitar la integración de las necesidades y derechos de comunidades locales e indígenas, en la gobernanza y
gestión de las áreas protegidas.</t>
  </si>
  <si>
    <t>● Coordinar evaluaciones del estado, necesidades y derechos de las comunidades
locales e indígenas dentro y en los alrededores de las áreas protegidas.
● Asegurar que las autoridades de gestión del AP respeten las leyes
y regulaciones que afectan las comunidades locales, los pueblos
indígenas y sus derechos de acceso y uso de los recursos (incluyendo la
consideración de las leyes, derechos y conocimientos tradicionales).
● Organizar programas relacionados con capacitación y sensibilización
para tomadores de decisiones, personal de áreas protegidas y para las
comunidades locales.
● Facilitar el establecimiento de áreas/ zonas conservadas por la comunidad.
● Movilizar recursos para apoyar el desarrollo de la comunidad ubicada
dentro y en los alrededores de las AP.</t>
  </si>
  <si>
    <t>● Política y legislación nacional relevante.
● Acuerdos internacionales relacionados con
comunidades locales, pueblos indígenas y
áreas protegidas.
● Detalles de los principales actores locales
interesados, comunidades y pueblos
indígenas asociados con áreas protegidas
en el sistema nacional.
● Opciones y ejemplos de mejora y que
aseguren los derechos de las comunidades
de las AP.</t>
  </si>
  <si>
    <t>● Fomentar activamente y habilitar formas apropiadas de gobernanza
participativa de áreas protegidas (por ejemplo, mediante el establecimiento de
un rango de categorías de APs y sistemas de gestión que permiten el apoyo y
la participación de la comunidad, formalizando mecanismos para la gobernanza
participativa, apoyando a los directores de APs para establecer una gobernanza
participativa, reconociendo Áreas Conservadas por la Comunidad, etc.)
● Facilitar el acceso de personal de las APs y las comunidades locales a
información, orientación, capacitación y apoyo para mejorar la gobernanza.</t>
  </si>
  <si>
    <t>● Política y legislación internacional sobre
gobernanza de las APs y los recursos
naturales.
● Opciones y ejemplos de buenas prácticas para
mejorar / ampliar la gobernanza de las AP.
● Gobernanza y categorías de manejo
de la UICN para las áreas protegidas y
lineamientos relacionados.</t>
  </si>
  <si>
    <t>● Coordinar evaluaciones de la situación actual en relación con el acceso y
la participación de los beneficios
● Fomentar el establecimiento de legislación nacional, regulaciones y
procesos para el acceso y la participación de los beneficios
● Apoyar a los gestores de áreas protegidas en la aplicación de
mecanismos locales de acceso y la participación de los beneficios
● Organizar programas relevantes de capacitación y sensibilización para
tomadores de decisión y personal de áreas protegidas.</t>
  </si>
  <si>
    <t>● Disposiciones del Protocolo de Nagoya.
● Mejores prácticas internacionales y estudios
de casos con respecto al acceso y la
participación de los beneficios
● Política nacional y legislación sobre acceso
y participación de los beneficios</t>
  </si>
  <si>
    <t>● Realizar una contribución significativa y econocida internacionalmente al
compromiso positivo de los pueblos indígenas y las comunidades locales
en el manejo de áreas protegidas (por ejemplo, a través de publicación
especializada de lineamientos, mantener una membresía activa dentro
de un grupo de especialistas de la UICN, presentación en conferencia o
brindar capacitación de alto nivel, etc.).</t>
  </si>
  <si>
    <t>● Política y legislación internacional sobre
● gobernanza de las APs y los recursos
naturales.
● Opciones y ejemplos de mejores prácticas
para mejorar / extender la gobernanza de
las AP.</t>
  </si>
  <si>
    <t>COMUNIDADES Y ASPECTOS CULTURALES.
NIVEL 3</t>
  </si>
  <si>
    <t>Dirigir el desarrollo e implementación de programas que integren los objetivos de gestión de las áreas protegidas con los derechos y necesidades de las comunidades locales.</t>
  </si>
  <si>
    <t>● Diversidad de actores locales, comunidades y
culturas.
● Requisitos legales y organizativos para el
desarrollo comunitario, derechos humanos, y
acceso y participación de los beneficios
● Principios y prácticas para el desarrollo local y
comunal sostenible.
● Principios y prácticas de buena gobernanza.</t>
  </si>
  <si>
    <t>Dirigir la recolección y evaluación participativa de información
socioeconómica y cultural.</t>
  </si>
  <si>
    <t>● Velar por que la gestión de un área protegida tenga una adecuada
comprensión y conocimiento sobre las comunidades locales e
indígenas.
● Trabajar con especialistas en investigación y evaluación comunitaria.
● Asegurar que la recopilación de información sea participativa y
respetuosa de las creencias y tradiciones de los pueblos locales e
indígenas.
● Trabajar con comunidades locales para identificar , cuando sea
posible, cuantificar los impactos (positivos y negativos) de un á ea
protegida en una comunidad local y de una comunidad local en un
área protegida.</t>
  </si>
  <si>
    <t>● Parámetros e indicadores principales utilizados
en evaluaciones comunitarias (por ejemplo,
ubicaciones, poblaciones, culturas, derechos,
medios de vida, bienestar, condiciones de vida,
prácticas de tradiciones locales y culturales,
conocimiento indígena, formas locales de
gobernanza).
● Muestreo participativo y técnicas de evaluación.
● Costos potenciales, beneficios e impactos de
técnicas de muestreo.</t>
  </si>
  <si>
    <t>Dirigir el desarrollo de una estrategia y un plan de integración de un área protegida con las comunidades locales.</t>
  </si>
  <si>
    <t>Facilitar la participación de las comunidades en la gobernanza y gestión de las áreas protegidas.</t>
  </si>
  <si>
    <t>Negociar y mantener acuerdos formales con comunidades.</t>
  </si>
  <si>
    <t>● Preparar una estrategia detallada y un plan para la integración
comunitaria en un área protegida, desarrollado con plena participación
de los interesados locales.
● Identificar mecanismos ap opiados para que las comunidades locales
participen en la planificación, gestión y monito eo de las AP.
● Identificar y aco dar formas de cogestión, gestión delegada,
establecimiento de zonas de amortiguamiento, áreas conservadas por
la comunidad, etc.
● Identificar planes, p oyectos o propuestas conjuntas de actividades
que beneficien a las comunidades de las APs y a las á eas protegidas
en sí.
● Incorporación de esas propuestas en la estrategia o plan general de
manejo de un área protegida.
● Comunicar la estrategia y el plan al personal del AP y a los actores
locales interesados.</t>
  </si>
  <si>
    <t>● Política nacional y legislación relacionada con
comunidades locales, pueblos indígenas y áreas
protegidas.
● Características de los principales actores
interesados, comunidades y población indígena.
● Derechos, prioridades y necesidades de las
comunidades de las APs y oportunidades para
abordarlos.
● Principios de buena gobernanza y cogestión.
● Categorías y lineamientos de gobernanza de la
UICN.
● Planificación participativa y</t>
  </si>
  <si>
    <t>● Institucionalizar mecanismos de comunicación y consulta periódica
con las comunidades locales.
● Garantizar la representación formal de las comunidades locales en
reuniones y talleres para procesos de planificación y organismos para
la toma de decisiones relevantes.
● Garantizar la inclusión de grupos como los pueblos indígenas,
las minorías locales, los jóvenes, las mujeres y las personas
desfavorecidas o sub representadas por diversos motivos.</t>
  </si>
  <si>
    <t>● Características de los principales actores
interesados, comunidades y pueblos indígenas
asociados con el área protegida.
● Principios y prácticas para la gobernanza
participativa.</t>
  </si>
  <si>
    <t>● Negociar y establecer acuerdos participativos formales (p. ej.
esquemas de permisos y licencias, gestión y derechos de uso
de recursos, límites y cuotas, límites y áreas de uso, zonas de
amortiguamiento, esquemas de generación de ingresos y distribución
de beneficios, etc.)
● Reconocer derechos tradicionales.</t>
  </si>
  <si>
    <t>● Principios y prácticas de negociación y toma de
decisiones participativas.
● Aspectos legales de los contratos y acuerdos.
● Toma de decisiones consuetudinarias y
procesos de suscripción de acuerdos.</t>
  </si>
  <si>
    <t>Asegurar que las actividades de gestión de las áreas protegidas
respeten las políticas, acuerdos y derechos de las comunidades.</t>
  </si>
  <si>
    <t>Facilitar actividades que apoyen el desarrollo socioeconómico sostenible de las comunidades.</t>
  </si>
  <si>
    <t>Promover y apoyar la identidad cultural, el conocimiento tradicional y prácticas de las comunidades locales</t>
  </si>
  <si>
    <t>Garantizar la protección de sitios, características y objetos de importancia cultural.</t>
  </si>
  <si>
    <t>● Asegurar que las políticas y procedimientos de APs tengan en cuenta
los derechos, necesidades y acuerdos con la comunidad.
● Asegurar que el personal del AP conozca y respete los derechos de
las comunidades locales y las políticas y acuerdos relevantes.
● Observar los principios del consentimiento libre previo e informado, en
particular con respecto a la reubicación y el reasentamiento.
● Tomar las medidas adecuadas para prevenir y abordar problemas e
incidentes.</t>
  </si>
  <si>
    <t>● Promover actividades de desarrollo para y por las comunidades
locales, que sean compatibles con los otros objetivos del área
protegida.
● Fomentar que los beneficios derivados de un á ea protegida se
compartan con las comunidades locales.
● Facilitar el acceso de las comunidades de las APs a asistencia, apoyo
y financiamiento para p oyectos de desarrollo, empresariales, de uso
sostenible, etc.
● Promover y permitir el establecimiento de redes locales y
organizaciones.</t>
  </si>
  <si>
    <t>● Reconocer y hacer uso de los conocimientos tradicionales, su
experiencia, sus formas de gestión, su toma de decisiones y cualquier
otro “patrimonio intangible”
● Alentar y apoyar proactivamente las prácticas tradicionales
locales compatibles con los objetivos del AP (por ejemplo, estilos
arquitectónicos, idiomas, artesanías, prácticas de manejo de tierras y
recursos, eventos culturales).</t>
  </si>
  <si>
    <t>● Introducir programas específicos para la p otección, preservación o
restauración de sitios culturales importantes y de patrimonio “tangible”
e “intangible”.
● Trabajar con comunidades locales en la protección y manejo de sitios
culturales (por ejemplo, sitios sagrados).</t>
  </si>
  <si>
    <t>● Leyes y regulaciones relacionadas con los
derechos de comunidades de las AP.
● Derechos y acuerdos específicos que afectan a
las comunidades locales.
● Obligaciones del AP con respecto a las
comunidades locales.</t>
  </si>
  <si>
    <t>● Opciones para el autodesarrollo de las
comunidades del AP.
● Fuentes de asistencia al desarrollo y de apoyo
para comunidades.</t>
  </si>
  <si>
    <t>● Cultura y prácticas culturales de las
comunidades locales.
● Creencias y conceptos tradicionales de las
comunidades locales.
● Sensibilidades de las comunidades locales con
respecto al conocimiento tradicional.</t>
  </si>
  <si>
    <t>● Técnicas específicas para la gestión de sitios de
patrimonio cultural y artefactos.</t>
  </si>
  <si>
    <t xml:space="preserve"> COMUNIDADES Y ASPECTOS CULTURALES.
NIVEL 2</t>
  </si>
  <si>
    <t>● Diversidad de actores locales, comunidades y
culturas (tradiciones, idiomas, prácticas, medios
de vida, derechos, obligaciones, necesidades y
preocupaciones).
● Principios y prácticas para trabajar con
comunidades locales y pueblos indígenas.</t>
  </si>
  <si>
    <t>Colaborar con las comunidades locales para implementar actividades que aborden las necesidades de las personas, así como las funciones de un área protegida.</t>
  </si>
  <si>
    <t>Mantener relaciones de trabajo que funcionende manera constructiva y equitativa con comunidades locales y pueblos indígenas.</t>
  </si>
  <si>
    <t>Planifica , liderar e informar sobre evaluaciones y muestreos
de aspectos culturales y socioeconómicos.</t>
  </si>
  <si>
    <t>● Mantener contacto regular formal e informal con las comunidades.
● Construir y mantener relaciones de trabajo constructivas con líderes
locales y personas influyentes
● Comprender y abordar las diferencias de opinión y los posibles
conflictos
● Participar activa y constructivamente en reuniones, talleres y eventos
comunitarios.
● Coordinar y facilitar actividades y eventos de vinculación comunitaria.</t>
  </si>
  <si>
    <t>● Identificar el p opósito, los objetivos y métodos de muestreo /
monitoreo.
● Identificar y movilizar personal, equipamiento y logística
● Recopilar información sobre comunidades, formas locales de
gobernanza, condiciones sociales, medios de vida, uso de recursos,
cultura, etc.
● Recopilar, analizar y presentar resultados.
● Hacer recomendaciones prácticas para mejorar las actividades de
gestión.</t>
  </si>
  <si>
    <t>● Comunidades locales y sus culturas.
● Problemas que pueden ser delicados o sujetos a
opiniones diferentes.
● Políticas y regulaciones del AP que afectan a las
personas locales.
● Técnicas para la comunicación constructiva y
evitar conflictos (ver CAC)</t>
  </si>
  <si>
    <t>● Principios y prácticas de muestreo de campo
e investigación participativa con comunidades
locales.
● Procesos y técnicas para recolectar información
(por ejemplo, cuestionarios, entrevista a domicilio,
encuestas de observación, grupos focales,
mapeo participativo, etc.).</t>
  </si>
  <si>
    <t>Planifica , liderar e informar sobre medidas para salvaguardar el patrimonio cultural intangible.</t>
  </si>
  <si>
    <t>Planifica , liderar e informar sobre medidas para salvaguardar sitios culturales e históricos, estructuras y artefactos.</t>
  </si>
  <si>
    <t>Facilitar y apoyar el establecimiento de empresas para  economías de base comunitaria.</t>
  </si>
  <si>
    <t>Facilitar y apoyar el establecimiento de proyectos de desarrollo comunitario.</t>
  </si>
  <si>
    <t>Facilitar y apoyar acuerdos para el uso sostenible de base comunitaria de los recursos naturales.</t>
  </si>
  <si>
    <t>● Trabajar con comunidades, grupos de usuarios y especialistas
en conservación para negociar acuerdos y regulaciones para el
uso sostenible de los recursos, compatibles con los objetivos de
conservación de un área protegida.
● Monitorear e implementar acuerdos y cumplimiento de regulaciones.
● Ver también BIO 2.6.</t>
  </si>
  <si>
    <t>● Facilitar el acceso de las comunidades a conocimientos especializados,
asesoramiento y apoyo (por ejemplo, acceso a servicios de extensión,
asesoramiento sobre cosecha sostenible, información sobre proyectos
y programas, fuentes de financiación y c édito, servicios de asistencia
social, servicios educativos, facilidades de crédito, etc.).
● Apoyar el establecimiento de actividades de desarrollo amigables con
el ambiente, identificadas por las comunidades locales o con ellas</t>
  </si>
  <si>
    <t>● Trabajar con comunidades para establecer y operar redes sociales
y empresas medioambientales, compatibles con los objetivos de un
área protegida (por ejemplo, servicios turísticos, procesamiento /
venta de recursos cosechados de manera sostenible, provisión de
servicios locales, etc.).</t>
  </si>
  <si>
    <t>● Realizar muestreos y evaluaciones participativas de artefactos
culturales y patrimonios “inmuebles” (características y ubicaciones
arqueológicas e históricas) dentro de un área protegida.
● Trabajar con las comunidades locales para proponer medidas para la
gestión y protección de elementos importantes del patrimonio mueble
y / o inmueble.</t>
  </si>
  <si>
    <t>● Principios y aspectos prácticos de proyectos de
uso sostenible.
● Necesidades y demandas locales sobre
productos de las AP.
● Estado y ecología de los recursos silvestres del
AP (Ver BIO 2).
● Desarrollo de proyectos (ver COM 2.4).
● Desarrollo empresarial (ver COM 2.5).</t>
  </si>
  <si>
    <t>● Necesidades y prioridades de desarrollo de las
comunidades locales.
● Técnicas y procesos de planificación y gestión
participativa.
● Variedad de posibles fuentes de desarrollo de
asistencia, financiamiento, mic ofinanzas, etc</t>
  </si>
  <si>
    <t>● Leyes y regulaciones relacionados con el
desarrollo de pequeñas empresas.
● Mecanismos de acceso a servicios de crédito y
financiamiento
● Planificación desar ollo, mercadeo y gestión de
pequeñas empresas.</t>
  </si>
  <si>
    <t>● Técnicas de muestreo de paisaje arqueológico y
cultural.
● Técnicas para la preservación / restauración de
sitios arqueológicos / históricos.
● Técnicas para preservar y cuidar los hallazgos y
artefactos históricos.</t>
  </si>
  <si>
    <t>● Realizar muestreos y evaluaciones participativas del “patrimonio
intangible” (tradiciones, habilidades, artes, diseños, historia oral, etc.)
de las comunidades locales del AP.
● Trabajar con las comunidades locales para proponer medidas para
salvaguardar el patrimonio intangible.</t>
  </si>
  <si>
    <t>● Aspectos sensibles de las comunidades locales
sobre los muestreos culturales.
● Técnicas de muestreo e investigación participativa.
● Opciones para el mantenimiento de tradiciones y
otros patrimonios intangibles.</t>
  </si>
  <si>
    <t>COMUNIDADES Y ASPECTOS CULTURALES.
NIVEL 2</t>
  </si>
  <si>
    <t>Generar un vínculo adecuado con las comunidades locales.</t>
  </si>
  <si>
    <t xml:space="preserve">● Comprensión básica de los actores locales
interesados, las comunidades y culturas.
● Importancia de aspectos culturalmente sensibles y de comprender y respetar las costumbres locales, reglas, tradiciones, etc.
</t>
  </si>
  <si>
    <t>Comunicar e interactuar apropiadamente con miembros de la
comunidad.</t>
  </si>
  <si>
    <t>Llevar a cabo trabajo de extensión en campo con comunidades locales.</t>
  </si>
  <si>
    <t>● Demostrar conciencia y sensibilidad hacia las culturas y prácticas
locales.
● Acatamiento de las políticas y lineamientos sobre relaciones con la
población local.
● Brindar información básica a la población local sobre un área
protegida, sus funciones, regulaciones y enfoques para trabajar con
comunidades locales.
● Demostrar conciencia y sensibilidad hacia cuestiones culturales en
todos los aspectos del trabajo.
● Ver también CAC Nivel 1, FPC.</t>
  </si>
  <si>
    <t xml:space="preserve">● Trabajar bajo supervisión en la implementación práctica conjunta de
actividades de extensión comunitaria.
● Las actividades relevantes incluyen muestreos básicos, agricultura,
construcción, salud y bienestar, uso sostenible, educación, etc.
● Trabajar de manera participativa, inclusiva y sensible.
● Registrar e informar sobre actividades y resultados.
</t>
  </si>
  <si>
    <t xml:space="preserve">● Políticas y regulaciones de las APs que afectan la
población local.
● Diversidad de actores locales, comunidades y
culturas.
● Costumbres locales, reglas, tradiciones, idiomas,
prácticas, medios de vida.
</t>
  </si>
  <si>
    <t xml:space="preserve">● Políticas y regulaciones de las APs que afectan a
personas locales.
● Diversidad de actores locales, comunidades y
culturas.
● Costumbres locales, reglas, tradiciones, idiomas,
prácticas y medios de vida.
</t>
  </si>
  <si>
    <t>TRP. TURISMO, RECREACIÓN Y USO PÚBLICO</t>
  </si>
  <si>
    <t>Brindar oportunidades de turismo y recreación que sean ambiental y económicamente sostenibles, tanto dentro como en los alrededores de las áreas protegidas.</t>
  </si>
  <si>
    <t>TURISMO, RECREACION Y USO PUBLICO.
NIVEL 4</t>
  </si>
  <si>
    <t>Facilitar la prestación de oportunidades en todo el sistema, para el turismo y la recreación, que sean ambiental y económicamente sostenibles.</t>
  </si>
  <si>
    <t xml:space="preserve">● Política y legislación nacional e internacional
relacionada con turismo.
● Tendencias nacionales e internacionales del
turismo.
● Significados de los dife entes tipos de turismo
(ecoturismo, agroturismo, turismo basado en la
naturaleza, etc.)
● Funcionamiento del sector turístico.
</t>
  </si>
  <si>
    <t>Coordinar el desarrollo de una política y estrategia nacional para el uso público, turismo y recreación, dentro y en los
alrededores de las áreas protegidas.</t>
  </si>
  <si>
    <t>● Analizar los marcos legales y regulatorios para el turismo.
● Identificar tipos de actividades de turismo y ecreación tanto
apropiadas como incompatibles con las áreas protegidas.
● Desarrollar una estrategia nacional, lineamientos, normas y
procedimientos operativos estandarizados para el acceso público y
desarrollo de actividades en las AP.</t>
  </si>
  <si>
    <t>● Leyes nacionales y políticas para el turismo.
● Funcionamiento del sector turístico nacional.
● Principios y prácticas de turismo sostenible en el
contexto de las AP.
● Oferta actual y oportunidades para el uso
público en AP.</t>
  </si>
  <si>
    <t>Contribuir significativamente con iniciativas internacionales
para desarrollar turismo sostenible y recreación, dentro y en los alrededores de las áreas protegidas.</t>
  </si>
  <si>
    <t>Promover las áreas protegidas como destinos para el uso público, el turismo sostenible y la recreación.</t>
  </si>
  <si>
    <t>Facilitar la provisión de oportunidades apropiadas para el uso público, turismo y recreación sostenibles, en todo el sistema de áreas protegidas.</t>
  </si>
  <si>
    <t>● Garantizar el establecimiento de APs en categorías que permitan el
turismo y la recreación.
● Apoyar a los directores de APs para desarrollar instalaciones,
oportunidades y programas de recreación, turismo y uso público
apropiados.
● Promover los beneficios del turismo esponsable en las AP, para los
gestores de AP, las comunidades y economías locales.
● Facilitar que el personal de APs tenga acceso a información,
orientación, capacitación, asesoramiento, proyectos, etc.
● Fomentar alianzas con el sector turístico para el desarrollo y
comercialización de instalaciones, servicios y productos turísticos
apropiados.</t>
  </si>
  <si>
    <t>● Trabajar con autoridades nacionales, agencias y el sector privado para
desarrollar, comercializar y promover oportunidades de turismo en
áreas protegidas.
● Asegurar que se incluyan los sistemas de áreas protegidas en los
planes y políticas nacionales para la promoción del turismo.</t>
  </si>
  <si>
    <t>● Realizar una contribución significativa y econocida internacionalmente
al turismo y la recreación en las APs (por ejemplo, a través de
publicación especializada de lineamientos, mantener una membresía
activa dentro de un grupo de especialistas de la UICN, presentación en
conferencia o brindar capacitación de alto nivel, etc.).</t>
  </si>
  <si>
    <t>● Oportunidades y limitaciones para el turismo y
recreación en APs en todo el sistema.
● Principios y prácticas de turismo sostenible en el
contexto de las AP.
● Oferta actual y oportunidades para el uso
público en las AP.</t>
  </si>
  <si>
    <t>● Oportunidades para turismo y recreación en AP.
● Funcionamiento y tendencias del sector turístico
(a nivel nacional e internacional).
● Enfoques y técnicas de mercadeo.</t>
  </si>
  <si>
    <t>● Opciones y ejemplos de buenas prácticas
para mejorar y ampliar el turismo sostenible
y la recreación, tanto dentro como en los
alrededores de las AP.
● Política y legislación internacional sobre turismo
y recreación en APs / áreas rurales.</t>
  </si>
  <si>
    <t>TURISMO, RECREACION Y USO PUBLICO.
NIVEL 3</t>
  </si>
  <si>
    <t>Dirigir el desarrollo y la implementación de programas apropiados para el turismo sostenible y la recreación, en un área protegida.</t>
  </si>
  <si>
    <t>● Legislación y política organizativa para el
turismo y uso público en áreas protegidas.
● Principios de ecoturismo y turismo basados en
la naturaleza.
● Principios y prácticas para el desarrollo y la
gestión turística.
● Papel del turismo y la visitación en la gestión de
las áreas protegidas.</t>
  </si>
  <si>
    <t>Dirigir el desarrollo de na estrategia y un plan para turismo, recreación y uso público en un área protegida.</t>
  </si>
  <si>
    <t>● Preparar una estrategia y un plan detallado para el turismo y la
recreación sostenible y económicamente viable en un área protegida.
● Realizar análisis de mercado, identificar oportunidades, demanda,
grupos objetivo, actividades adecuadas, necesidades de
infraestructura y equipo, límites, zonas, impactos, requerimientos para
de gestión de visitantes, etc.
● Identificar posibles asociaciones y oportunidades para que las
comunidades de las APs y las empresas locales inviertan, participen y
se beneficien del turismo y la visitación
● Comunicar la estrategia y el plan al personal de APs y a los actores
locales interesados.
● Incorporar la propuesta en la estrategia / plan de gestión general de un
área protegida.</t>
  </si>
  <si>
    <t>● El sector turístico y políticas, estrategias, leyes,
regulaciones e iniciativas relevantes.
● La variedad de oportunidades de recreación
típicamente ofrecidas por las APs y su
compatibilidad con diferentes tipos y categorías
de AP.</t>
  </si>
  <si>
    <t>Dirigir el establecimiento y mantenimiento de instalaciones apropiadas, equipo e infraestructura para visitantes.</t>
  </si>
  <si>
    <t>Dirigir el desarrollo de planes de negocios, presupuesto y estructuras tarifarias de los servicios y actividades para visitantes.</t>
  </si>
  <si>
    <t>Garantizar que los visitantes tengan visitas seguras, bien organizadas, informativas y agradables.</t>
  </si>
  <si>
    <t>● Establecer y mantener la infraestructura requerida por la visitación
general (acceso, estacionamiento, recepción de visitantes, centros de
información, infraestructura de servicios, etc.).
● Establecer y mantener las instalaciones y equipos específicos
necesarios para una variedad de actividades recreativas apropiadas
para un área protegida.
● Identificar fuentes de financiamiento para el desa ollo de
infraestructura (fondos gubernamentales, proyectos, inversionistas,
etc.).
● Asegurar que las instalaciones y equipos estén bien construidos, sean
seguros, apropiados en escala y diseño y tengan un impacto ambiental
mínimo.</t>
  </si>
  <si>
    <t>● Leyes, regulaciones y procesos para el
diseño, puesta en marcha y construcción de
infraestructura.
● Requisitos de infraestructura y equipamiento
para actividades recreativas específicas
● Principios y prácticas de bajo impacto, de
diseño y construcción “verde”.
● Puesta en marcha y gestión de proyectos de
construcción (ver también PPP 3 y FRM 3).</t>
  </si>
  <si>
    <t>● Identificar los costos y beneficios financ os de la oferta de turismo y
recreación.
● Identificación de equisitos y competencias del personal.
● Preparar presupuestos y proyecciones financieras
● Velar por que las iniciativas y empresas turísticas sean viables.
● Definir tarifas de entrada, tarifas de usuario, tarifas de concesión, etc</t>
  </si>
  <si>
    <t>● Variedad de opciones para presupuestar y
administrar financieramente la p ovisión de
servicios para visitantes.
● Planificación emp esarial y presupuestos.
● Leyes y regulaciones relacionados con el
desarrollo de negocios.</t>
  </si>
  <si>
    <t>● Garantizar la calidad de la experiencia del visitante y un alto nivel de su
gestión por parte del personal, los concesionarios y los proveedores de
servicios.
● Garantizar la seguridad y el cumplimiento de la normativa por parte de
visitantes, personal y proveedores de servicios.
● Introducir estándares de seguridad y códigos de conducta para
visitantes, personal y proveedores de servicios, así como para
actividades peligrosas.
● Asegurar que el personal / proveedores de servicios estén
adecuadamente capacitados y sean competentes.
● Garantizar la recopilación y preparación de informes de
retroalimentación y datos sobre el uso público.</t>
  </si>
  <si>
    <t>● Legislación relevante.
● Principios y prácticas de gestión de visitantes.
● Enfoques de seguridad, y reducción de
amenazas y riesgos.
● Enfoques y técnicas de muestreo para
visitantes.
● Requerimientos de capacidades del personal
para el manejo del uso público.</t>
  </si>
  <si>
    <t>Garantizar el monitoreo y gestión de los impactos del uso público.</t>
  </si>
  <si>
    <t>Facilitar la promoción de oportunidades para el turismo, la recreación y el uso público.</t>
  </si>
  <si>
    <t>Establecer alianzas y acuerdos con comunidades y empresas
de turismo y recreación.</t>
  </si>
  <si>
    <t>● Identificar / p edecir / monitorear los impactos ambientales negativos
del uso público en un área protegida (por ejemplo, matanza y
alteración de la vida silvestre, daño del hábitat, erosión, desechos,
contaminación, vandalismo, especies plaga).
● Identificar / p edecir / monitorear los impactos sociales y culturales
del uso público en un área protegida (por ejemplo, degradación de
las culturas locales, competencia desleal con empresas locales,
comportamientos y prácticas inaceptables para las culturas locales,
etc.)
● Desarrollar soluciones adecuadas (en colaboración con usuarios
y actores locales interesados) para la eliminación o reducción de
impactos.
● Introducir límites a la actividad en función de la capacidad de carga y /
o límites de cambio aceptable.</t>
  </si>
  <si>
    <t>● Rango potencial de impactos de recreación
y uso público, así como opciones para la
reducción del impacto.
● Especies, ecosistemas y ubicaciones que son
particularmente vulnerables.
● Enfoques para definir las capacidades de carga
y determinación de límites de cambio aceptable.
● Técnicas de monitoreo de impacto.</t>
  </si>
  <si>
    <t>● Trabajar con agencias gubernamentales y el sector privado para
mercadear y promover un área protegida como destino.
● Colaborar en el mercadeo con otras atracciones y proveedores de
servicios.
● Organizar el mercadeo directo a través de publicidad, internet, medios,
etc.</t>
  </si>
  <si>
    <t>● Prioridades, tendencias y políticas relevantes
para el sector turístico.
● Variedad de oportunidades para mercadeo y
técnicas de mercadeo.</t>
  </si>
  <si>
    <t>● Tomar medidas positivas para alentar y permitir que las personas y
empresas locales se sumen y se beneficien de la oferta de ecreación
de un área protegida (por ejemplo, a través del suministro de bienes
y servicios a los visitantes y la operación de sitios y actividades de
recreación).
● Negociar concesiones / franquicias / acuerdos para la operación de
instalaciones y provisión de servicios.</t>
  </si>
  <si>
    <t>● La economía local y los actores locales
interesados.
● Desarrollo de pequeñas empresas.
● Gestión de contratos y franquicias (ver FRM).</t>
  </si>
  <si>
    <t>TURISMO RECREACION Y USO PUBLICO.
NIVEL 2</t>
  </si>
  <si>
    <t>Planificar, administrar y monitorear programas, actividades y servicios para visitantes a un área protegida.</t>
  </si>
  <si>
    <t>● Políticas y procedimientos organizacionales
para el turismo, la recreación y el uso público.
● Papel del turismo y la visitación en el manejo
de áreas protegidas.
● Principios básicos de ecoturismo y turismo
basado en la naturaleza.
● El sector turístico en la región alrededor del
área protegida.</t>
  </si>
  <si>
    <t>Gestionar visitas y uso de instalaciones.</t>
  </si>
  <si>
    <t>Gestionar las necesidades y conductas de los visitantes.</t>
  </si>
  <si>
    <t>● Asegurar que las actividades y experiencias de visitación ofrecidas por un
área protegida (y contratistas, socios y franquicias) se llevan a cabo en un
alto nivel (calidad de experiencia, seguridad, supervisión, etc.).
● Garantizar la gestión diaria de las instalaciones (puertas de entrada,
centros de información, parqueos, puntos de venta, senderos, baños,
áreas de juegos, etc.).
● Supervisar al personal responsable de operar las instalaciones y
dirigir actividades para visitantes (guías, intérpretes, guardaparques /
guardabosques recreacionales, personal de recepción).
● Informar problemas y resolverlos cuando sea posible.
● Mantener registros y preparar informes.</t>
  </si>
  <si>
    <t>● Velar que los visitantes estén bien informados, cumplan con las
regulaciones y estén bien controlados / supervisados.
● Supervisar y apoyar guías y personal de turismo que trabajan directamente
con los visitantes.
● Manejar problemas relacionados con los visitantes (conflictos,
emergencias, accidentes, infracciones de la normativa, etc.).</t>
  </si>
  <si>
    <t>● Oportunidades de recreación ofrecidas
por el AP y estándares esperados de las
experiencias de los visitantes.
● Normas esperadas de mantenimiento,
condición, higiene, etc. de las instalaciones
para visitantes.
● Regulaciones que afecten el sitio y las
actividades.</t>
  </si>
  <si>
    <t>● Regulaciones y códigos de conducta de las
áreas protegidas.
● Habilidades interpersonales para tratar con
visitantes en diferentes situaciones (ver CAC).
● Procedimientos de respuesta a emergencias.
● Primeros auxilios (ver FLD).</t>
  </si>
  <si>
    <t>Gestionar catering (servicio de comida) para visitantes.</t>
  </si>
  <si>
    <t>Administrar el alojamiento de visitantes.</t>
  </si>
  <si>
    <t>Gestionar y liderar actividades recreativas especializadas y de
peligro.</t>
  </si>
  <si>
    <t>Realizar muestreos sobre visitación, así como el uso de un área protegida y sus instalaciones.</t>
  </si>
  <si>
    <t>Monitorear y administrar los impactos (ambientales y sociales) de la visitación.</t>
  </si>
  <si>
    <t>● Identificar los impactos eales y potenciales del turismo y la recreación en
el ambiente y en los valores sociales de un área protegida.
● Monitorear e informar sobre los impactos utilizando indicadores y métodos
apropiados. Ver también BIO 2
● Definir espuestas y acciones correctivas para abordar los impactos.</t>
  </si>
  <si>
    <t>● Posibles impactos de la visitación.
● Principios y prácticas de monitoreo.
● Rango de posibles acciones para prevenir,
evitar, reducir o mitigar los impactos.</t>
  </si>
  <si>
    <t>● Usos de una variedad de técnicas de
muestreo.
● Técnicas de análisis y presentación.</t>
  </si>
  <si>
    <t>● Recopilar y analizar datos cuantitativos y cualitativos sobre el uso público y
la visitación, utilizando una variedad de métodos idóneos.
● Proporcionar informes regulares sobre visitación y uso.
● Hacer recomendaciones basadas en los resultados de los muestreos.</t>
  </si>
  <si>
    <t>● Organizar y liderar actividades recreativas avanzadas/ especializadas/ de
peligro (por ejemplo, rafting, montañismo, esquí de fondo, careteo).
● Garantizar que todos los requisitos de seguridad estén en su lugar y se
cumplan.
● Supervisar guías y otro personal.</t>
  </si>
  <si>
    <t>● Detalles completos de actividades y
operación de equipo.
● Procedimientos de emergencia.</t>
  </si>
  <si>
    <t>● Gestionar casas de huéspedes, hostales, campings, etc. operados por la
administración del área protegida o sus socios.
● Garantizar el suministro de buenos estándares de alojamiento,
instalaciones, higiene y servicio.
● Organizar reservas, logística, facturación, etc.</t>
  </si>
  <si>
    <t>● Leyes y regulaciones que afecten el
alojamiento de visitantes.
● Principios y prácticas para la gestión de la
buena atención de visitantes.</t>
  </si>
  <si>
    <t>● Preparar y proporcionar comidas de calidad, refrigerios, etc. para los
visitantes.
● Garantizar que las instalaciones y equipos adecuados estén en su lugar.
● Garantizar que se contemplen las leyes y regulaciones sobre el servicio de
alimentos y la higiene.
● Supervisar personal de catering.</t>
  </si>
  <si>
    <t>● Leyes y regulaciones que afecten la
preparación de alimentos, el servicio y la
higiene.
● Principios y prácticas de catering y
alimentación.</t>
  </si>
  <si>
    <t>Administrar actividades de venta y puntos de atención.</t>
  </si>
  <si>
    <t>● Administrar instalaciones que impliquen ventas de bienes y / o servicios a
visitantes (tiendas, puntos de adquisición de entradas, cafeterías, hostales, etc.).
● Mantener la documentación requerida de las ventas.
● Manejar efectivo y / o procesar tarjetas de crédito.
● Gestionar inventarios / pedidos, etc.
● Supervisar al personal de ventas.</t>
  </si>
  <si>
    <t>● Principios y prácticas básicas de venta al por
menor.
● Procedimientos adecuados para hacer
transacciones con dinero.
● Variedad de productos y servicios a la venta.
● Leyes y regulaciones que afecten las ventas.</t>
  </si>
  <si>
    <t>TURISMO, RECREACION Y USO PUBLICO.
NIVEL 1</t>
  </si>
  <si>
    <t>● Papel del turismo y la visitación en la gestión del
área protegida.
● Políticas y procedimientos operativos relevantes.</t>
  </si>
  <si>
    <t>Guiar, asistir y supervisar visitantes en áreas protegidas y actividades recreativas.</t>
  </si>
  <si>
    <t>Dar la bienvenida, ayudar y regular la visitación en el sitio.</t>
  </si>
  <si>
    <t>Responder ante emergencias y accidentes de los visitantes.</t>
  </si>
  <si>
    <t>Guiar básicamente en actividades de los visitantes.</t>
  </si>
  <si>
    <t>● Dar instrucciones, brindar recomendaciones básicas a los visitantes
sobre oportunidades de recreación, seguridad, actividades permitidas
y prohibidas.
● Responder adecuadamente y con precisión a preguntas y quejas.
● Responder correctamente a infracción de códigos, regulaciones o
comportamiento inapropiado.</t>
  </si>
  <si>
    <t>● Seguir los procedimientos para informar y responder a accidentes,
emergencias y otros problemas que afecten a los visitantes de un área
protegida.</t>
  </si>
  <si>
    <t>● Dirigir de forma correcta y segura actividades recreativas en campo
(no peligrosas, no especializadas, por ejemplo, caminatas guiadas,
senderos naturales, caminatas cortas, recorridos de exposiciones,
etc.).
● Proporcionar información y asistencia apropiada a los participantes.</t>
  </si>
  <si>
    <t>● Oportunidades de recreación y regulaciones en
el AP.
● Habilidades de comunicación verbal.
● Ver también AWA y CAC.</t>
  </si>
  <si>
    <t>● Primeros auxilios (ver FLD).
● Procedimientos de emergencia en el AP para
tratar accidentes y urgencias.</t>
  </si>
  <si>
    <t>● Instalaciones recreativas y programas ofrecidos
por el AP.
● Habilidades de campo (ver FLD).
● Habilidades de comunicación y sensibilización
(ver AWA y CAC).</t>
  </si>
  <si>
    <t>Operar los sitios de entrada, emisión de boletos y ventas.</t>
  </si>
  <si>
    <t>Asistir en el guiado de actividades avanzadas para visitantes.</t>
  </si>
  <si>
    <t>● Operar puntos de entrada, puntos de venta.
● Seguir correctamente los procedimientos de venta, emisión de boletos,
manejo de efectivo, etc.</t>
  </si>
  <si>
    <t>● Ayudar a liderar actividades recreativas potencialmente peligrosas
que requieran equipos técnicos y habilidades especiales (por ejemplo,
senderismo de larga distancia, actividades acuáticas, escalada,
tirolesa, etc.).
● Inspeccionar todos los requerimientos de seguridad.
● Proporcionar información y asistencia apropiada a los participantes.</t>
  </si>
  <si>
    <t>● Sistemas de tiquetes y escalas de precios.
● Variedad de productos que vende el AP.
● Procedimientos de venta.
● Habilidades interpersonales (ver CAC).
● Manejo de efectivo (ver FRM).
● Procesamiento de tarjetas de crédito / débito y
otras formas de pago.</t>
  </si>
  <si>
    <t>● Detalles completos de la actividad y operación
del equipo.
● Todas las regulaciones que afecten la actividad.
● Peligros, riesgos y respuestas a ellos.
● Ver TRP 2.5.</t>
  </si>
  <si>
    <t>AWA. SENSIBILIZACIÓN Y EDUCACIÓN</t>
  </si>
  <si>
    <t>Asegurar que los actores interesados locales, los visitantes, los encargados de la toma de decisiones y el público en general, tengan conciencia de la importancia de las áreas protegidas, su propósito y valores, además, comprendan cómo se gobiernan y gestionan.</t>
  </si>
  <si>
    <t>SENSIBILIZACION Y EDUCACIÓN.
NIVEL 4</t>
  </si>
  <si>
    <t>Promover la concientización nacional e internacional sobre un sistema de áreas protegidas, su finalidad y valores.</t>
  </si>
  <si>
    <t>● Principios y práctica de la comunicación,
campañas de sensibilización, promoción y
mercadeo social.
● Mejores prácticas y ejemplos globales
relevantes (p. Ej. a través de UICN,
Convenciones, CDB).</t>
  </si>
  <si>
    <t>● Desarrollar una imagen nacional para un sistema de AP.
● Identificar audiencias, mensajes y medios clave para la sensibilización y
la educación.
● Desarrollar una estrategia nacional, estándares y orientación para la
comunicación, sensibilización, interpretación, educación y diseño.</t>
  </si>
  <si>
    <t>● Procesos para desarrollar una estrategia de
comunicación.
● Características del sistema de áreas protegidas.
● Principios de comunicación efectiva y diseño.</t>
  </si>
  <si>
    <t>Coordinar el desarrollo de una estrategia de visibilidad, sensibilización y educación, a través de un sistema de áreas
protegidas.</t>
  </si>
  <si>
    <t>Promover concientización y comprensión a escala nacional sobre el sistema de áreas protegidas y sus valores.</t>
  </si>
  <si>
    <t>● Explicar, representar y mantener el perfil de un sistema de APs a través
de eventos, trabajo en los medios, participación en conferencias, foros
de políticas, campañas, etc.
● Coordinar campañas nacionales de sensibilización enfocadas en áreas
protegidas.
● Establecer mecanismos para el diálogo y el intercambio de información
entre funcionarios de áreas protegidas, actores interesados, sectores
relevantes y la sociedad civil.
● Presentar argumentos detallados y justificaciones para el apoyo
gubernamental y sectorial de las APs y la biodiversidad.</t>
  </si>
  <si>
    <t>● Detalles del sistema de áreas protegidas.
● Variedad de actores interesados relevantes para
la gestión de AP.
● Técnicas de comunicación y promoción.
● Oportunidades nacionales e internacionales y
foros para realizar campañas de sensibilización.
● Concientización de los medios.</t>
  </si>
  <si>
    <t>Promover la inclusión de aspectos de las áreas protegidas y la
biodiversidad en el currículo educativo.</t>
  </si>
  <si>
    <t>Contribuir significativamente con iniciativas internacionales
para mejorar la concientización, la educación y la información
relacionada con las áreas protegidas.</t>
  </si>
  <si>
    <t>● Promover la inclusión de los temas de APs / biodiversidad en la malla
curricular de los programas educativos en todos los niveles.
● Facilitar el acceso a información y materiales para el desarrollo
curricular a las autoridades educativas.
● Promover el desarrollo de cursos y planes de estudio universitarios en
conservación aplicada y manejo de áreas protegidas.</t>
  </si>
  <si>
    <t>● Realizar una contribución significativa y econocida internacionalmente
a la educación y la concientización de áreas protegidas (por ejemplo,
a través de publicación especializada de lineamientos, mantener una
membresía activa dentro de un grupo de especialistas de la UICN,
presentación en conferencia o brindar capacitación de alto nivel, etc.).</t>
  </si>
  <si>
    <t>● Estructura y funcionamiento del sector
educativo.
● Requisitos para el desarrollo de mallas
curriculares y programas educativos.</t>
  </si>
  <si>
    <t>● Opciones para el desarrollo de buenas prácticas
y ejemplos para mejorar la sensibilización,
educación e interpretación dentro y alrededor
de las AP.
● Política internacional y legislación relacionada
con la sensibilización, educación y medios de
comunicación.</t>
  </si>
  <si>
    <t>SENSIBILIZACION Y EDUCACIÓN.
NIVEL 3</t>
  </si>
  <si>
    <t>Dirigir el desarrollo e implementación de una estrategia de sensibilización para un área protegida.</t>
  </si>
  <si>
    <t>● Principios y prácticas de la comunicación,
sensibilización, promoción y mercadeo social.</t>
  </si>
  <si>
    <t>Dirigir el desarrollo de una estrategia y plan de comunicación para un área protegida.</t>
  </si>
  <si>
    <t>Dirigir el desarrollo de una imagen corporativa y la marca del área protegida.</t>
  </si>
  <si>
    <t>● Identificar los principales temas y mensajes para la visibilización,
interpretación, educación y concientización.
● Identificar grupos meta (por ejemplo, visitantes, comunidades locales,
escuelas e instituciones educativas, otros sectores que usan los
recursos).
● Identificar métodos y medios adecuados para comunicar mensajes a
grupos meta.
● Preparar programas de sensibilización, interpretación y educación.
● Identificar equerimientos y competencias del personal.
● Comunicar la estrategia y el plan al personal de APs y actores locales
interesados.
● Incorporar la propuesta en la estrategia / plan de gestión general de
un área protegidas.</t>
  </si>
  <si>
    <t>● Trabajar con especialistas para desarrollar una imagen corporativa
y marca únicas para uso en procesos de sensibilización y
comercialización de un área protegida.
● Desarrollar la imagen corporativa y logotipo de un área protegida.
● Desarrollar estándares consistentes para el diseño de facilidades de
áreas protegidas y publicaciones, etc.</t>
  </si>
  <si>
    <t>● Principios y prácticas de educación,
sensibilización y mercadeo social.
● La variedad de técnicas de interpretación,
conciencia y educación.
● Procesos de planificación participativa</t>
  </si>
  <si>
    <t>● Métodos de desarrollo de marca.
● Técnicas de mercadeo social.
● Construcción de marca y principios de diseño
para un sistema de AP.</t>
  </si>
  <si>
    <t>Desarrollar e implementar una estrategia mediática para un área protegida.</t>
  </si>
  <si>
    <t>Dirigir el diseño e implementación de campañas de promoción.</t>
  </si>
  <si>
    <t>Dirigir el diseño e implementación de programas interpretativos y educativos.</t>
  </si>
  <si>
    <t>Dirigir el diseño, producción y desarrollo de facilidades e instalaciones para la sensibilización y educación.</t>
  </si>
  <si>
    <t>Dirigir el diseño y producción de materiales de sensibilización y educación.</t>
  </si>
  <si>
    <t>● Trabajar con diseñadores, arquitectos, personal y actores interesados,
para especificar las funciones, el diseño y distribución de instalaciones
educativas e interpretativas (por ejemplo, centros educativos y de
sensibilización).
● Diseñar e instalar sistemas de señalización para el sitio.
● Supervisar la construcción de instalaciones.</t>
  </si>
  <si>
    <t>● Trabajar con diseñadores para producir interpretaciones atractivas y
efectivas, materiales de sensibilización y educativos (folletos, señales,
carteles, exhibiciones, instalaciones audiovisuales, etc.).
● Supervisar el desarrollo de conceptos, guiones, diseños, borradores,
etc.
● Supervisar la producción de materiales.</t>
  </si>
  <si>
    <t>● Dirigir la especificación, planificación, diseño e implementación de u
programa diverso de actividades de sensibilización, interpretación y
educación, basado en una estrategia y en planes.
● Trabajar con socios para brindar educación, concientización
e interpretación de manera apropiada para los grupos meta
identificados, incluyendo a las comunidades locales, las escuelas, los
visitantes y los responsables de la toma de decisiones.
● Asegurar la evaluación del impacto y la efectividad de los programas.</t>
  </si>
  <si>
    <t>● Identificar temas, p oblemas, audiencias meta y mensajes para las
campañas.
● Diseñar y coordinar campañas que involucren una variedad de medios
y técnicas.</t>
  </si>
  <si>
    <t>● Desarrollar una estrategia detallada para trabajar con los medios de
comunicación para promover un área protegida, y explicar problemas,
conflictos y aspectos cont oversiales.
● Mantener relaciones constructivas con los medios de comunicación.</t>
  </si>
  <si>
    <t>● Los principios y prácticas de diseño,
ambientalmente sostenible, eco amigable y
culturalmente apropiado.
● Principios del diseño de centros de visitantes.
● Procedimientos de contratación para la
construcción y los proyectos de diseño (ver
FRM).</t>
  </si>
  <si>
    <t>● Principios y prácticas para el diseño efectivo de
materiales de comunicación.
● Variedad de medios y técnicas disponibles.
● Impresión y otras técnicas de producción de
medios.</t>
  </si>
  <si>
    <t>● Detalles de la estrategia de comunicación del
área protegida.
● Opciones para diseñar y dar a conocer
programas interpretativos y educativos.
● Métodos para evaluar el impacto de las
actividades y programas de sensibilización y
educación.</t>
  </si>
  <si>
    <t>● Principales amenazas y problemas relacionados
con las AP.
● Técnicas y enfoques para el desarrollo de
campañas.</t>
  </si>
  <si>
    <t>● Principios y prácticas para el relacionamiento e
interacción con los medios de comunicación.
● Medios de comunicación relevantes y su
personal.</t>
  </si>
  <si>
    <t>SENSIBILIZACION Y EDUCACIÓN.
NIVEL 2</t>
  </si>
  <si>
    <t>Planificar, gestionar y monitorear el desarrollo de actividades de sensibilización y educación utilizando los métodos y medios de comunicación apropiados.</t>
  </si>
  <si>
    <t>● Políticas y procedimientos organizacionales
para sensibilización, educación y relaciones
públicas.
● Principios y prácticas de sensibilización,
comunicación y relaciones públicas.</t>
  </si>
  <si>
    <t>Planifica , liderar e informar sobre programas de interpretación, concientización y educación.</t>
  </si>
  <si>
    <t>Planificar y liderar la realización de actividades de sensibilización y educación “persona a persona”.</t>
  </si>
  <si>
    <t>● Planifica , preparar y liderar presentaciones interpersonales (charlas,
caminatas guiadas, eventos educativos, etc.).
● Identificar e investigar sob e audiencias, temas y mensajes objetivo.
● Identificar oportunidades y técnicas interp etativas adecuadas.
● Preparar “guiones” y formatos para las actividades.
● Preparar “apoyos” necesarios, ayudas audiovisuales y otros
materiales.
● Ver también CAC.</t>
  </si>
  <si>
    <t>● Desarrollar y liderar una variedad apropiada, diversa y efectiva de
mensajes y actividades interpretativas, de sensibilización y educativas
basadas en la estrategia de comunicación de un área protegida.
● Supervisar y desarrollar la capacidad de sensibilización en el personal.
● Gestionar y mantener instalaciones para sensibilización (por ejemplo,
centros de visitantes, museos, senderos interpretativos, etc.).
● Llevar a cabo evaluaciones de la efectividad e impacto de las
actividades de sensibilización.</t>
  </si>
  <si>
    <t>● La estrategia de comunicación del AP.
● Detalles de grupos meta para la sensibilización.
● Una variedad de técnicas relevantes para la
interpretación, educación y sensibilización.</t>
  </si>
  <si>
    <t>● La estrategia de comunicación de un AP.
● Variedad de audiencias potenciales para
actividades de sensibilización en el AP.
● Diversidad de técnicas de interpretación
interpersonal y de comunicación.
● Uso de ayudas audiovisuales e informáticas
para apoyar presentaciones.</t>
  </si>
  <si>
    <t>Planificar y brindar actividades educativas formales.</t>
  </si>
  <si>
    <t>Planificar y liderar eventos públicos especiales.</t>
  </si>
  <si>
    <t>Planifica , supervisar la producción y la operación de exhibiciones basadas en tecnología.</t>
  </si>
  <si>
    <t>Planifica , redactar y supervisar la producción de publicaciones,
exhibiciones y señalización.</t>
  </si>
  <si>
    <t>● Desarrollar conceptos y textos para publicaciones impresas, paneles,
pantallas educativas e interactivas (interiores y exteriores), etc.
● Identificar e investigar públicos meta, temas y mensajes
● Redactar y editar texto adecuadamente.
● Identificar necesidades de gráficos, fotos, et
● Preparar informes para diseñadores y trabajar con ellos y con
impresores / productores, para que preparen el producto acabado.</t>
  </si>
  <si>
    <t>● Desarrollar conceptos para pantallas y actividades tecnológicas
(p. ej. películas, presentaciones audiovisuales, pantallas táctiles,
exposiciones interactivas).
● Trabajar con especialistas para diseñar, construir e instalar
exhibiciones.
● Operar y dar mantenimiento a las exhibiciones.</t>
  </si>
  <si>
    <t>● Planificar y supervisar todos los aspectos de eventos especiales en un
área protegida (diseño, presupuesto, mercadeo, logística, publicidad,
organización).
● Por ejemplo, jornada de puertas abiertas, días de actividades
especiales, aperturas formales y lanzamientos, eventos de
entretenimiento.</t>
  </si>
  <si>
    <t>● Desarrollar programas, planes de clase, materiales didácticos, etc.
vinculados con mallas curriculares de educación formal (en primaria,
secundaria o niveles universitarios).
● Evaluar los planes de estudio, programas de investigación y diseño,
identificar objetivos de ap endizaje.
● Trabajar con instructores / educadores.
● Brindar y evaluar lecciones y actividades de aprendizaje.</t>
  </si>
  <si>
    <t>● La estrategia de comunicación del AP.
● Variedad de opciones y especificaciones
básicas para medios impresos / publicados.
● Principios de escritura interpretativa / educativa.
● Principios y procesos de diseño e impresión /
publicación.</t>
  </si>
  <si>
    <t>● La estrategia de comunicación del AP.
● Diversas opciones y especificaciones básicas
para medios tecnológicos.
● Principios de diseño interpretativo / educativo.
● Operación y mantenimiento cotidiano de
exposiciones tecnológicas.</t>
  </si>
  <si>
    <t>● Principios y práctica de gestión de planificación
de eventos.</t>
  </si>
  <si>
    <t>● Currícula educativa y requerimientos de las
actividades y programas educativos.
● Aspectos relevantes del área protegida para la
malla curricular educativa.
● Una variedad de técnicas de enseñanza y
aprendizaje.</t>
  </si>
  <si>
    <t>Gestionar y mantener la presencia en internet y redes sociales de un área protegida.</t>
  </si>
  <si>
    <t>● Trabajar con especialistas para diseñar y desarrollar sitios web,
páginas de redes sociales, blogs, etc. y para establecer una presencia
en línea (ver también TEC 2).
● Mantener y actualizar la presencia en línea e interactuar de manera
efectiva con los usuarios.</t>
  </si>
  <si>
    <t>● La estrategia de comunicación del AP.
● Todos los aspectos para establecer la presencia
en línea.
● Uso de las aplicaciones requeridas para
actualizar la presencia en línea.</t>
  </si>
  <si>
    <t>Trabajar con los medios de comunicación para brindar
información e historias sobre el área protegida.</t>
  </si>
  <si>
    <t>● Identificar historias, mensajes y oportunidades para los medios de
comunicación.
● Realizar entrevistas de prensa, radio y televisión.
● Organizar eventos comunicacionales y trabajar con grupos de medios
de comunicación (equipos de filmación, giras de medios, etc.)
● Difundir información para los medios de comunicación (comunicados
de prensa, anuncios en línea, etc.).
● Mantener registros de cobertura de medios.</t>
  </si>
  <si>
    <t>● El AP, sus valores y los mensajes que la
administración del AP desea comunicar a los
medios de comunicación.
● Principios y prácticas para el relacionamiento e
interacción con los medios de comunicación.
● Medios de comunicación relevantes y su
personal.</t>
  </si>
  <si>
    <t>SENSIBILIZACION Y EDUCACIÓN.
NIVEL 1</t>
  </si>
  <si>
    <t>Realizar actividades de sensibilización interpersonal.</t>
  </si>
  <si>
    <t>● Principios y métodos básicos de comunicación.</t>
  </si>
  <si>
    <t>Proporcionar información básica sobre un área protegida.</t>
  </si>
  <si>
    <t>Realizar presentaciones interpretativas/ educativa básicas.</t>
  </si>
  <si>
    <t xml:space="preserve">● Proporcionar explicaciones verbales básicas a visitantes y actores
interesados sobre un área protegida (valores, funciones, regulaciones,
vida silvestre, cultura, características y lugares de interés,
oportunidades de recreación).
● Responder adecuadamente a las preguntas.
● Ver también CAC.
</t>
  </si>
  <si>
    <t xml:space="preserve">● Preparar y brindar presentaciones básicas interpersonales
interpretativas/ educativas para una variedad de audiencias, con base
en un calendario programado o guion.
● Por ejemplo, liderar un recorrido interpretativo, haciendo una
presentación a un grupo comunitario, guiando visitantes alrededor
de un centro de visitantes, dirigiendo una actividad con un grupo
escolar, informando a los visitantes sobre las regulaciones de un área
protegida, etc.
</t>
  </si>
  <si>
    <t xml:space="preserve">● Información general sobre el AP (valores,
funciones, regulaciones, vida silvestre,
cultura, características y lugares de interés,
oportunidades de recreación).
● Técnicas básicas de comunicación (ver CAC).
</t>
  </si>
  <si>
    <t>● Los guiones / programas planificados para la
interpretación y educación.
● Comunicación básica y técnicas interpretativas
(Ver CAC).</t>
  </si>
  <si>
    <t>FLD. OPERACIONES DE CAMPO (TERRESTRES Y ACUÁTICAS) Y MANTENIMIENTO DE SITIO</t>
  </si>
  <si>
    <t>Realización de trabajo de campo y tareas prácticas de forma correcta y segura.</t>
  </si>
  <si>
    <t>OPERACIONES DE CAMPO (TERRESTRES
Y ACUÁTICAS) Y MANTENIMIENTO DE
SITIO. NIVEL 2</t>
  </si>
  <si>
    <t>Planificar, administrar y monitorear actividades en el campo.</t>
  </si>
  <si>
    <t>● Políticas y procedimientos organizacionales para las operaciones de campo
● Conocimiento detallado de las tierras y las aguas del área protegida.
● Liderazgo en actividades al aire libre y tareas
prácticas.</t>
  </si>
  <si>
    <t>Planifica , liderar y preparar informes sobre caminatas y operaciones de campo.</t>
  </si>
  <si>
    <t>Mantener tiendas de equipo de campo y suministros.</t>
  </si>
  <si>
    <t>● Planificar todos los aspectos logísticos de caminatas, expediciones,
patrullas, etc.
● Asegurar que el transporte, la comida, el campamento, el equipo de
campo y la seguridad sean adecuados para el número de participantes,
para la duración y el propósito de la caminata.
● Liderar las caminatas y garantizar el bienestar y la seguridad de los
participantes.
● Monitorear las actividades y preparar informes.</t>
  </si>
  <si>
    <t>● Garantizar el almacenamiento seguro y el mantenimiento de equipos,
materiales y suministros para trabajo de campo.
● Mantener sistemas de registro de salida / entrada para equipos y
suministros.
● Mantener registros de inventario y solicitar la reposición de equipos y
suministros (ver también FRM 2).</t>
  </si>
  <si>
    <t>● Detalles del terreno del área, riesgos asociados y
necesidades de equipo.
● Procedimientos para emergencias y primeros
auxilios.</t>
  </si>
  <si>
    <t>● Las necesidades operativas de equipo de campo
y suministros para el AP.
● Requisitos de material y equipo para tareas de
trabajo frecuentes.
● Procedimientos para contratación y compra.</t>
  </si>
  <si>
    <t>Planifica , liderar e informar sobre la construcción a
pequeña escala, paisajismo y obras de mantenimiento.</t>
  </si>
  <si>
    <t>Planifica , liderar e informar sobre búsqueda, rescate
y respuesta a emergencias.</t>
  </si>
  <si>
    <t>Planifica , liderar e informar sobre gestión de residuos y control de contaminación.</t>
  </si>
  <si>
    <t>● Planificar y organizar la instalación correcta de estructuras no ingenieriles
(por ejemplo, mojones de límites, caminos, senderos, áreas de
descanso, sitios de picnic, basureros y estructuras asociadas).
● Planificar y organizar trabajos físicos y de paisajismo según sea necesario
(por ejemplo, control de la erosión, obras de drenaje, reforestación).
● Interpretar planos y especificaciones
● Especificar y obtener los materiales y equipos necesarios
● Supervisar que la construcción y el mantenimiento se den de manera
adecuada y segura.
● Establecer programas de verificación y mantenimiento de las
instalaciones (caminos, senderos, construcciones).
● Especificar los equerimientos para el mantenimiento y la reparación.</t>
  </si>
  <si>
    <t>● Organizar grupos de búsqueda, logística y procedimientos.
● Organizar la evacuación de víctimas.
● Coordinar con los servicios de emergencia y otros servicios de
búsqueda y rescate.
● Usar técnicas especiales de acuerdo con las condiciones de un área
protegida (por ejemplo, montañosa, acuática).
● Preparar informes y documentación requerida.</t>
  </si>
  <si>
    <t>● Organizar actividades regulares de recolección y gestión de residuos.
● Organizar acciones especiales de recolección de residuos y limpieza
de sitio.
● Monitorear posibles fuentes de contaminación en un área protegida (por
ejemplo, vertederos de desechos, depósitos de combustible, aguas
negras y aguas residuales, uso de productos químicos, etc.
● Responder a incidentes de contaminación.</t>
  </si>
  <si>
    <t>● Interpretación de esquemas y planos.
● Técnicas de construcción.
● Técnicas duras y suaves de paisajismo.
● Levantamiento y delimitación básica del sitio.
● Cálculo sobre cantidad de materiales requeridos.
● Procedimientos de adquisición y compra.</t>
  </si>
  <si>
    <t>● Buen conocimiento de las tierras y las aguas del
AP.
● Técnicas y procedimientos de búsqueda y
rescate.
● Procedimientos de primeros auxilios y gestión de
siniestros.</t>
  </si>
  <si>
    <t xml:space="preserve">● Fuentes de desechos sólidos y procedimientos
de recolección y eliminación.
● Otras fuentes reales y potenciales de contaminación.
● Medidas de prevención y control de la
contaminación.
● Procedimientos y equipos de respuesta ante la
contaminación. </t>
  </si>
  <si>
    <t>Planificar , liderar e informar sobre actividades de prevención y control de incendios.</t>
  </si>
  <si>
    <t>● Planificar actividades de p evención y control de incendios.
● Organizar y supervisar acciones de vigilancia de incendios.
● Mantener rondas cortafuegos, señalización y otras medidas preventivas.
● Mantener equipos para el combate de incendios.
● Liderar equipos en el campo para combatir y controlar incendios forestales.
● Cumplir con los procedimientos operativos y de seguridad requeridos.
● Coordinar otros servicios de control de incendios.
● Preparación de informes y documentación requerida.</t>
  </si>
  <si>
    <t>● Riesgos de incendio para el AP.
● Planes y procedimientos para gestión / respuesta
ante incendios en el AP.
● Técnicas, equipos y procedimientos requeridos.
para prevención / control de incendios.</t>
  </si>
  <si>
    <t>OPERACIONES DE CAMPO (TERRESTRES
Y ACUÁTICAS) Y MANTENIMIENTO DE
SITIO. NIVEL 1</t>
  </si>
  <si>
    <t>Realizar actividades de campo de forma segura y protegida.</t>
  </si>
  <si>
    <t xml:space="preserve">● Buen conocimiento del territorio del área
protegida.
● Políticas y procedimientos operativos
relevantes.
</t>
  </si>
  <si>
    <t>Utilizar mapa y brújula / cartas para la orientación y navegación.</t>
  </si>
  <si>
    <t>Utilizar un Sistema de Posicionamiento Global (GPS) para la orientación y la navegación.</t>
  </si>
  <si>
    <t>Seguir buenas prácticas ambientales y de seguridad, en el campo y en el centro de trabajo.</t>
  </si>
  <si>
    <t>● Leer un mapa topográfico o carta marina
● Usar una brújula y un mapa / carta para orientación y navegación en el
territorio.
● Ver FLD 1.2 sobre el uso del GPS.</t>
  </si>
  <si>
    <t>● Cuidar y dar mantenimiento a los GPS.
● Usar GPS en el campo para funciones básicas (orientación,
seguimiento, registro de puntos de referencia, ubicación, etc.).
● Configurar GPS y descargar / cargar rutas y puntos de eferencia, etc.</t>
  </si>
  <si>
    <t>● Mantener un comportamiento ambientalmente responsable. Por
ejemplo: no fumar, evitar el alcohol, manejo seguro de las fogatas,
comportamiento tranquilo, evitar daños al ambiente, no cazar,
eliminación adecuada de desechos.
● Mantener comportamiento de forma consciente y segura. Por ejemplo:
uso correcto de herramientas y equipos, conocimiento de riesgos
y peligros, cumplimiento de instrucciones y regulaciones, evitar
comportamientos imprudentes, uso correcto y seguro de equipos,
conciencia sobre las implicaciones de los incendios.</t>
  </si>
  <si>
    <t>● Mapas topográficos y principios y prácticas de
navegación terrestre (sin GPS).
● Cartas, principios y prácticas de la navegación
en agua (sin GPS).</t>
  </si>
  <si>
    <t>● Mapa, brújula y habilidades de navegación (FLD
1.1).
● Principios del GPS.
● Cuidado y mantenimiento de unidades GPS.</t>
  </si>
  <si>
    <t>● Buenas prácticas ambientales y de seguridad.
● Impactos de las malas prácticas ambientales.
● Impacto de las prácticas inseguras.
● Regulaciones y procedimientos operativos del
AP.</t>
  </si>
  <si>
    <t>Instalar y operar los campamentos.</t>
  </si>
  <si>
    <t>Completar tareas básicas de paisajismo, horticultura y silvicultura.</t>
  </si>
  <si>
    <t>Realizar tareas básicas de construcción.</t>
  </si>
  <si>
    <t>Operar y mantener de forma segura las herramientas eléctricas y maquinaria con pequeños motores.</t>
  </si>
  <si>
    <t>Usar y mantener de forma segura las herramientas y los equipos manuales.</t>
  </si>
  <si>
    <t>● Usar y cuidar de manera segura y adecuada los equipos manuales
(herramientas, materiales, etc.).
● Usar y cuidar correctamente el equipo de seguridad y protección.</t>
  </si>
  <si>
    <t>● Usar de manera segura y adecuada la maquinaria con motores
eléctricos o de combustión (por ejemplo, desmalezadora, segadoras,
motosierras, herramientas eléctricas, etc.).
● Seguir los procedimientos de mantenimiento.
● Usar de manera adecuada equipos de seguridad y protección.</t>
  </si>
  <si>
    <t>● Instalar y dar mantenimiento seguro y duradero de senderos,
plataformas, puentes, cercas, letreros, áreas de picnic, campamentos,
boyas de amarre y otra infraestructura básica requerida en un área
protegida.
● Utilizar madera, mampostería básica, materiales locales, etc.</t>
  </si>
  <si>
    <t>● Completar correctamente tareas prácticas duras y blandas de
jardinería (p. ej. creación de hábitat, control de erosión, drenaje, control
de vegetación, reforestación y cuidado posterior, mantenimiento de
humedales, etc.).</t>
  </si>
  <si>
    <t>● Organizar estadías nocturnas en el campo (campamentos, refugios,
estaciones de guardaparques / guardabosques, etc.).
● Instalar el equipo requerido.
● Establecer y mantener buenos estándares de seguridad e higiene.
● Gestionar la preparación de comidas.
● Colocar letrinas e instalaciones de lavado.</t>
  </si>
  <si>
    <t>● Variedad de equipos y materiales utilizados
regularmente.
● Uso y cuidado seguro de herramientas y
equipos.
● Requisitos para el uso de equipos de
seguridad.</t>
  </si>
  <si>
    <t>● Habilidades de acampado básico e higiene.</t>
  </si>
  <si>
    <t>● Funcionamiento básico del motor.
● Operación y mantenimiento específico de
maquinaria usada regularmente.
● Uso de equipos de seguridad y protección.</t>
  </si>
  <si>
    <t>● Uso seguro de las herramientas y equipos
requeridos.
● Interpretación de planos de construcción
simples.
● Medición y conteo.
● Usos de materiales de construcción.
● Técnicas básicas de construcción.</t>
  </si>
  <si>
    <t>● Uso seguro de las herramientas y equipos
requeridos.
● Interpretación de planos de paisajismo
sencillos.
● Habilidades prácticas de paisajismo.
● Reforestación y cuidados posteriores.</t>
  </si>
  <si>
    <t>Detectar, prevenir, combatir y controlar incendios.</t>
  </si>
  <si>
    <t>Operar y realizar mantenimiento básico de botes a motor.</t>
  </si>
  <si>
    <t>Conducir y dar mantenimiento básico a vehículos de motor.</t>
  </si>
  <si>
    <t>Usar y cuidar de manera adecuada los instrumentos de muestreo básico en campo.</t>
  </si>
  <si>
    <t>Realizar primeros auxilios y proporcionar respuestas apropiadas ante accidentes y emergencias.</t>
  </si>
  <si>
    <t>● Obtener habilidades básicas de primeros auxilios de la Cruz Roja,
la Media Luna Roja u organizaciones con capacidades equivalentes
(adaptadas a las necesidades específicas de un á ea protegida).
● Manejar procedimientos para dar respuesta a accidentes y tratar con
víctimas.
● Manejar primeros auxilios avanzados (donde se requiera).</t>
  </si>
  <si>
    <t>● Utilizar y cuidar correctamente los instrumentos básicos utilizados
regularmente en el campo (binoculares, telescopio, cámara, equipo de
medición, etc.).</t>
  </si>
  <si>
    <t>● Adquirir un permiso / licencia de conducir.
● Conducir de forma segura y responsable.
● Realizar controles requeridos de rutina y mantenimiento del
funcionamiento.</t>
  </si>
  <si>
    <t>● Adquirir un permiso / licencia de uso de la embarcación.
● Operar embarcaciones de forma segura y responsable.
● Realizar controles de rutina requeridos y mantenimiento del
funcionamiento.</t>
  </si>
  <si>
    <t>● Mantener la vigilancia de los incendios y seguir los procedimientos
para reportarlos.
● Seguir los procedimientos recomendados (bajo supervisión) para evitar
riesgos de incendios, prevención de incendios (por ejemplo, limpieza
de rondas cortafuegos), manejo de incendios forestales.
● Utilizar de manera segura y adecuada los equipos de combate y
control de incendios.</t>
  </si>
  <si>
    <t>● Sistema de vigilancia contra incendios y
procedimientos del AP.
● Riesgos de incendio, procedimientos de
seguridad y técnicas para gestión de incendios.
● Variedad de equipos utilizados para la gestión
de incendios.</t>
  </si>
  <si>
    <t>Trabajar de forma segura en ambientes acuáticos.</t>
  </si>
  <si>
    <t>Bucear usando equipos de submarinismo.</t>
  </si>
  <si>
    <t>Usar y mantener adecuadamente el equipo de comunicación de campo.</t>
  </si>
  <si>
    <t>Cuidar y laborar con animales de trabajo y / o ganado.</t>
  </si>
  <si>
    <t>● Nadar de manera competente.
● Tripular pequeñas embarcaciones.
● Utilizar equipos de seguridad.</t>
  </si>
  <si>
    <t>● Bucear de forma segura utilizando equipos de submarinismo.
● Obtener una reconocida certificación de buceo</t>
  </si>
  <si>
    <t>● Utilizar radio u otro equipo de comunicación electrónica (celular,
teléfono inteligente, estación base).
● Mantener equipos (baterías, cargadores, etc.).
● Utilizar procedimientos / protocolos requeridos para la comunicación.</t>
  </si>
  <si>
    <t>● Garantizar el bienestar y la seguridad de los animales en el campo
(alimentación, abrevaderos, verificación de estado, espuesta a
cuestiones de salud y bienestar).
● Puede aplicarse a cualquier animal de trabajo, utilizado para ayudar
a la labor del AP (caballos, burros, mulas, camellos, búfalos, etc.) o
para el ganado utilizado en el manejo de la conservación (por ejemplo,
ovejas o ganado para pastoreo sostenible).</t>
  </si>
  <si>
    <t>● Peligros de trabajar en ambientes acuáticos.
● Procedimientos de seguridad acuáticos.</t>
  </si>
  <si>
    <t>● Requisitos del organismo que otorga la
certificación</t>
  </si>
  <si>
    <t>● Cuidado y cría práctica de animales.
● Usar y mantener el equipo y materiales
asociados.</t>
  </si>
  <si>
    <t>●Funcionamiento, verificación y mantenimiento
de equipo.
● Protocolos de comunicación.</t>
  </si>
  <si>
    <t>TEC. TECNOLOGÍA</t>
  </si>
  <si>
    <t>Uso de tecnología para apoyar el manejo de las áreas protegidas.</t>
  </si>
  <si>
    <t>TECNOLOGIA.
NIVEL 2</t>
  </si>
  <si>
    <t>Usar y adaptar la tecnología para apoyar el trabajo en las áreas protegidas.</t>
  </si>
  <si>
    <t>● Políticas y procedimientos organizacionales para el uso de tecnologías de la información.
● Variedad de tecnologías disponibles y su
aplicabilidad al trabajo en áreas protegidas.</t>
  </si>
  <si>
    <t>Operar y darle mantenimiento a computadoras para
funciones avanzadas.</t>
  </si>
  <si>
    <t>Utilizar la tecnología en línea para funciones
avanzadas.</t>
  </si>
  <si>
    <t>● Utilizar y administrar bases de datos, aplicaciones, hojas de cálculo y otras
aplicaciones y dispositivos de uso frecuente.
● Utilizar redes y servidores locales.
● Resolver problemas frecuentes y realizar mantenimiento y actualizaciones
(hardware y software).
● Garantizar el uso seguro de sistemas informáticos (detección de virus,
actualización de software, respaldos, etc.).
● Usar y dar mantenimiento a dispositivos (impresoras, escáneres, plotters,
etc.).
● Utilizar plataformas disponibles (PC, Mac, tableta, teléfono inteligente,
etc.).</t>
  </si>
  <si>
    <t>● Utilizar herramientas y servicios en línea para la recopilación de datos,
la difusión y gestión, sensibilización y visibilidad, comunicación,
colaboración, etc.
● Utilizar redes sociales, sitios web, cuestionarios en línea, bases de datos
en línea, etc.
● Utilizar y dar mantenimiento a conexiones en línea y accesorios
relacionados.</t>
  </si>
  <si>
    <t>● Principios informáticos avanzados y operación.
● Usos del software requerido, hardware,
aplicaciones, etc.
● Uso de plataformas relevantes (PC, Mac,
tabletas, teléfonos inteligentes, etc.).
● Buenas prácticas para un uso seguro.</t>
  </si>
  <si>
    <t>● Herramientas en línea disponibles y sus usos
(según plataforma / dispositivo).
● Buenas prácticas para el uso de internet y
conexión de computadoras.</t>
  </si>
  <si>
    <t>Administrar y mantener sistemas informáticos y
redes.</t>
  </si>
  <si>
    <t>Gestionar y mantener datos digitales y recursos informáticos.</t>
  </si>
  <si>
    <t>● Supervisar la gestión y el mantenimiento de los sistemas informáticos y el
equipamiento, así como brindar soporte a usuarios.
● Asegurar el mantenimiento, actualización, etc. de computadoras y accesorios.
● Garantizar la disponibilidad, registro y actualización de software.
● Garantizar el correcto funcionamiento de las redes informáticas.
● Desarrollar estándares y protocolos para sistemas informáticos y uso de redes.
● Mantener servidores centrales.
● Garantizar la seguridad de los datos (comprobaciones de virus,
cortafuegos, copias de seguridad, actualizaciones, etc.).</t>
  </si>
  <si>
    <t>● Administrar y actualizar bases de datos (por ejemplo, registros de vida
silvestre, registros de visitantes, gestión de información de infracciones
e infractores, estadísticas, etc.) utilizando aplicaciones genéricas o
especializadas.
● Brindar acceso confiable a los datos para su análisis y uso como
planificación de soporte y gestión</t>
  </si>
  <si>
    <t>● Operar paquetes SIG de uso cotidiano.
● Agregar información espacial.
● Analizar la información.
● Preparación de mapas e informes.
● NOTA: esta competencia se relaciona con la operación y actualización
de los SIG existentes, no con el establecimiento, programación y
personalización de sistemas SIG.</t>
  </si>
  <si>
    <t>● Gestión y mantenimiento de sistemas
informáticos. (hardware y software).
● Creación, gestión y mantenimiento de redes.
● Seguridad de red, mantenimiento y respaldo.
● Disponibilidad de hardware y software,
incluyendo productos de código abierto.</t>
  </si>
  <si>
    <t>● Principios de diseño y uso de bases de datos.
● Uso específico de aplicaciones utilizadas en la
AP.
● Principios de gestión de información,
almacenamiento, registro y recuperación.</t>
  </si>
  <si>
    <t>● Principios de SIG y uso de bases de datos.
● Posibles usos de SIG como herramienta para la
gestión del AP.</t>
  </si>
  <si>
    <t>Operar Sistemas de Información Geográfica (SIG) y aplicaciones relacionadas.</t>
  </si>
  <si>
    <t>Utilizar tecnología avanzada para apoyar el manejo de áreas protegidas.</t>
  </si>
  <si>
    <t>● Operar y mantener apoyos tecnológicos especializados según
necesidades particulares y tecnología disponible. Por ejemplo:
– Usos avanzados de SIG para modelado, análisis espacial, optimización, etc.
– Monitoreo remoto y tecnología de seguimiento para monitorear la vida
silvestre, visitantes, amenazas, etc.
– Nuevas tecnologías como instalaciones solares, tratamiento UV para
residuos
– Presentaciones audiovisuales e instalaciones interactivas en los centros
de visitas y
– Dispositivos y aplicaciones para la recolección de datos en el campo.</t>
  </si>
  <si>
    <t>● Tecnología disponible, sus usos y limitaciones.
● Características y funcionamiento de
herramientas tecnológicas específicas.</t>
  </si>
  <si>
    <t>TECNOLOGIA. NIVEL 1</t>
  </si>
  <si>
    <t>Utilizar ayudas tecnológicas básicas para apoyar el trabajo en áreas protegidas.</t>
  </si>
  <si>
    <t>● Conocimiento básico de sistemas informáticos.</t>
  </si>
  <si>
    <t>Operar y mantener equipo audiovisual.</t>
  </si>
  <si>
    <t>Utilizar equipo y medios de comunicación en línea
y otros que requieran conexión física.</t>
  </si>
  <si>
    <t>Operar y mantener computadoras para funciones básicas (procesador de texto, ingreso de datos, gestión de archivos).</t>
  </si>
  <si>
    <t>● Utilizar aplicaciones básicas sin conexión para procesamiento de
texto e ingreso de datos.
● Almacenar y recuperar datos en computadoras y redes.
● Cargar, descargar y guardar datos (por ejemplo, desde GPS u otra
tecnología móvil).
● Utilizar accesorios comunes (impresora, escáner, proyector, etc.).
● Brindar mantenimiento básico de hardware y software.
● Utilizar plataformas disponibles (por ejemplo, Mac, PC, teléfonos
inteligentes, tableta, etc.)</t>
  </si>
  <si>
    <t xml:space="preserve">● Utilizar equipos electrónicos en línea o con conexión física y medios
para comunicar y recolectar información (internet, correo electrónico,
mensaje de texto, teléfonos inteligentes)
● Utilizar las redes sociales.
● Utilizar sistemas digitales de registro de campo (por ejemplo,
SMART).
</t>
  </si>
  <si>
    <t xml:space="preserve">● Utilizar cámaras, grabadoras, teléfonos móviles, equipos de video
para grabar imágenes y sonido.
● Procesar y almacenar datos registrados e imágenes.
</t>
  </si>
  <si>
    <t>● Principios básicos de computación y operación
de software.
● Procedimientos para el uso seguro de la
computadora.
● Uso de plataformas relevantes (PC, Mac, tabletas
y teléfonos inteligentes, etc.).
● Sistema de red y de archivo utilizado por el AP.
● Mantenimiento básico cotidiano y resolución de
problemas.</t>
  </si>
  <si>
    <t>● Variedad de opciones para actividades en línea.
● Procedimientos para una actividad en línea
segura y protegida.
● Mantenimiento básico diario y resolución de
problemas.</t>
  </si>
  <si>
    <t xml:space="preserve">● Variedad de equipos audiovisuales disponibles.
● Transferencia de datos y almacenamiento.
● Mantenimiento básico cotidiano y resolución de
problemas.
</t>
  </si>
  <si>
    <t>C. COMPETENCIAS PERSONALES GENERALES</t>
  </si>
  <si>
    <t>Atributos individuales para usar en todas las áreas de trabajo.</t>
  </si>
  <si>
    <t>FPC. COMPETENCIAS PERSONALES BÁSICAS</t>
  </si>
  <si>
    <t>Demostrar habilidades y conductas personales  fundamentales, necesarias para el trabajo cotidiano en áreas protegidas.</t>
  </si>
  <si>
    <t>COMPETENCIAS PERSONALES BÁSICAS (relevante para todos los niveles)</t>
  </si>
  <si>
    <t>Demostrar habilidades y comportamientos personales
fundamentales necesarios para el trabajo cotidiano en áreas
protegidas.</t>
  </si>
  <si>
    <t xml:space="preserve">● Expectativas básicas de la sociedad sobre
buena conducta y comportamiento.
● Expectativas del empleador sobre buena
conducta en el trabajo.
 </t>
  </si>
  <si>
    <t>Mantener buenas relaciones con otros en el lugar de trabajo.</t>
  </si>
  <si>
    <t>Demostrar un enfoque de trabajo flexible y adaptable.</t>
  </si>
  <si>
    <t>Trabajar de acuerdo con instrucciones, informes,
leyes, regulaciones y procedimientos.</t>
  </si>
  <si>
    <t>Demostrar una actitud personal positiva hacia el
trabajo.</t>
  </si>
  <si>
    <t>● Mantener un buen manejo del tiempo.
● Completar tareas de manera oportuna y eficaz
● Demostrar voluntad de aprender y desarrollarse personalmente.
● Tomar la iniciativa y trabajar constructivamente.</t>
  </si>
  <si>
    <t>● Demostrar sensibilidad para el cumplimiento de los requisitos del
empleador y del trabajo.
● Prestar atención a la información, orientación e instrucciones.
● Demostrar sensibilidad sobre las regulaciones que rigen las
actividades, la salud, seguridad, bienestar, etc.</t>
  </si>
  <si>
    <t>● Responder constructivamente y adaptándose a las circunstancias
cambiantes, problemas, modificación de prioridades y variación de
cargas de trabajo.
● Adoptar una actitud positiva hacia las nuevas tecnologías,
herramientas y prácticas de trabajo.</t>
  </si>
  <si>
    <t>● Tratar a los actores interesados, compañeros de trabajo, subordinados
y supervisores de forma profesional y respetuosa.
● Establecer comunicaciones efectivas con otros.
● Participar activamente en trabajos en equipo y actividades
colaborativas.</t>
  </si>
  <si>
    <t>● Expectativas y estándares del empleador.
● Técnicas para la automotivación.</t>
  </si>
  <si>
    <t>● Requisitos del trabajo, expectativas y normas
del empleador.
● Habilidades y técnicas de escucha y
comprensión.
● Derechos y obligaciones legales de los
empleados.</t>
  </si>
  <si>
    <t>● Técnicas de comunicación.
● Procedimientos para abordar dificultades en el
lugar de trabajo.
● Técnicas para lidiar con el estrés y el exceso de
trabajo.</t>
  </si>
  <si>
    <t>● Técnicas para una comunicación, colaboración
y trabajo en equipo efectivo y constructivo.</t>
  </si>
  <si>
    <t>Mantener comunicación verbal de manera efectiva.</t>
  </si>
  <si>
    <t>Demostrar alfabetización básica (lectura y escritura).</t>
  </si>
  <si>
    <t>Demostrar aritmética básica.</t>
  </si>
  <si>
    <t>Demostrar conciencia y sensibilidad sobre cuestiones de índole cultural, étnicos, de género y relacionados con discapacidades.</t>
  </si>
  <si>
    <t>● Proporcionar información clara, correcta y apropiada cara a cara, así
como explicaciones, instrucciones y respuestas.
● Demostrar capacidad para escuchar y asimilar la comunicación de los
demás.
● Demostrar conciencia de los aspectos no verbales (lenguaje corporal,
modos de expresión, etc.).</t>
  </si>
  <si>
    <t>● Técnicas y enfoques para una comunicación
interpersonal respetuosa, clara y efectiva.
● Sensibilización sobre diferentes enfoques
de comunicación requeridos para diferentes
grupos e individuos
● Ver también CAC.</t>
  </si>
  <si>
    <t>● Alfabetización básica.</t>
  </si>
  <si>
    <t>● Proporcionar cuentas escritas claras y simples de las actividades.
● Comprender instrucciones y lineamientos escritos.</t>
  </si>
  <si>
    <t>● Realizar mediciones y cuentas.
● Realizar cálculos aritméticos básicos.
● Usar calculadoras.</t>
  </si>
  <si>
    <t>● Aritmética básica y conocimiento matemático.</t>
  </si>
  <si>
    <t>● Ser conscientes y respetar las situaciones inherentes con la diversidad
humana.
● Tratar adecuadamente compañeros de trabajo, actores interesados,
visitantes, etc., en todos los aspectos laborales.</t>
  </si>
  <si>
    <t>● Principios básicos para el tratamiento justo
y ético de todos los grupos minoritarios y
desfavorecidos.
● Cuestiones y necesidades específicas con
respecto a problemas, grupos minoritarios y
desfavorecidos.</t>
  </si>
  <si>
    <t>● Demostrar responsabilidad ambiental en el lugar de trabajo.
● Por ejemplo: conservar energía, prevenir la contaminación, reducir
los riesgos de incendio, minimizar y gestionar los desechos, reciclar,
minimizar los daños y las perturbaciones en un área protegida durante
el trabajo.
● Ver también FLD.</t>
  </si>
  <si>
    <t>● Requisitos y procedimientos de salud y
seguridad de la organización del AP.
● Principales peligros ambientales asociados con
el trabajo y medios para prevenirlos o reducirlos.</t>
  </si>
  <si>
    <t>Mantener buenas prácticas de seguridad y protección del ambiente tanto en el lugar de trabajo como en el campo.</t>
  </si>
  <si>
    <t>Evitar, prevenir e informar sobre prácticas deshonestas y / o ilegales.</t>
  </si>
  <si>
    <t>● Tomar medidas para evitar y prevenir actividades ilegales, corrupción,
complicidad, favoritismo, romper la confidencialidad
● Informar sobre prácticas ilegales y corruptas.
● Mantener la confidencialidad de la información cuando sea necesario</t>
  </si>
  <si>
    <t>● Leyes, regulaciones y políticas del empleador
sobre conducta ilegal, deshonesta y corrupta.
● Técnicas para evitar y prevenir comportamientos
ilegales.
● Opciones para denunciar comportamientos
ilegales.</t>
  </si>
  <si>
    <t>Mantener la salud personal, higiene y condición física.</t>
  </si>
  <si>
    <t>Comunicarse en otros idiomas y / o dialectos.</t>
  </si>
  <si>
    <t>● Prestar atención a mantenerse en forma y saludable.
● Manejar el estrés.
● Seguir buenas prácticas de salud e higiene en relación con uno mismo
y otros.</t>
  </si>
  <si>
    <t>● Comunicarse (hablar / entender / leer / escribir) idiomas utilizados
localmente y / o idiomas internacionales (según sea necesario).</t>
  </si>
  <si>
    <t>● Principios básicos y prácticas para mantener la
salud e higiene personal.
● Técnicas para el manejo y reducción del estrés.</t>
  </si>
  <si>
    <t>● Conocimiento de otro idioma.</t>
  </si>
  <si>
    <t>APC  COMPETENCIAS PERSONALES AVANZADAS</t>
  </si>
  <si>
    <t xml:space="preserve">
Demostrar habilidades y conductas personales requeridas para un desempeño y liderazgo efectivo.
</t>
  </si>
  <si>
    <t>COMPETENCIAS PERSONALES AVANZADAS. (Principalmente para niveles 2-4)</t>
  </si>
  <si>
    <t xml:space="preserve">
Demostrar habilidades y comportamientos personales requeridos para un desempeño y liderazgo efectivo.
</t>
  </si>
  <si>
    <t xml:space="preserve">● Concepto, principios y prácticas de liderazgo.
● Principios y prácticas de desarrollo personal y profesional.
</t>
  </si>
  <si>
    <t>Demostrar habilidades analíticas.</t>
  </si>
  <si>
    <t>Atender problemas complejos.</t>
  </si>
  <si>
    <t>Tomar decisiones efectivas.</t>
  </si>
  <si>
    <t>● Procesar, resumir e interpretar grandes cantidades de información /
datos.
● Desglosar información compleja en partes pequeñas.
● Identificar pat ones, factores comunes, inconsistencias y brechas.
● Desarrollar conclusiones racionales, hipótesis, recomendaciones y
argumentos de apoyo.</t>
  </si>
  <si>
    <t>● Adoptar un enfoque positivo para hacer frente a los problemas.
● Tratar los problemas de forma racional y sistemática.
● Desarrollar y explorar enfoques y estrategias alternativas para
resolución de problemas.
● Explorar soluciones creativas e innovadoras a los problemas.</t>
  </si>
  <si>
    <t>● Trabajar estratégicamente hacia objetivos definidos
● Identificar los mejo es cursos de acción basados en el análisis de
alternativas, evaluaciones y experiencias racionales.
● Consultar y escuchar a otros al tomar decisiones.
● Evaluar la efectividad y el impacto de las decisiones.
● Asumir la responsabilidad de las decisiones tomadas.
● Aprender de los éxitos, errores y fracasos, así como adaptar los planes
y actividades en consecuencia.</t>
  </si>
  <si>
    <t>● Técnicas para el análisis y evaluación de
información.</t>
  </si>
  <si>
    <t>● Técnicas para la identificación y análisis de
problemas.
● Técnicas para la identificación y análisis de
soluciones alternativas.
● Habilidades de negociación y transformación de
conflictos</t>
  </si>
  <si>
    <t>● Planificación estratégica
● Planificación del trabajo y técnicas de
organización.
● Técnicas de planificación y toma de decisiones
● Técnicas de monitoreo y evaluación.
● Principios de la gestión adaptativa.</t>
  </si>
  <si>
    <t>Demostrar compromiso hacia la transparencia y
participación.</t>
  </si>
  <si>
    <t>Adoptar una actitud positiva al aprendizaje y el
desarrollo personal.</t>
  </si>
  <si>
    <t>Hacer el mejor uso de recursos limitados.</t>
  </si>
  <si>
    <t>Trabajar efectivamente bajo presión.</t>
  </si>
  <si>
    <t>Lidiar con ambientes de trabajo peligrosos.</t>
  </si>
  <si>
    <t>● Ser consciente de los peligros y riesgos asociados con el ambiente de
trabajo.
● Observar estrictamente los planes, procedimientos y medidas de
reducción de riesgos.
● Evitar y prevenir acciones imprudentes e impulsivas.
● Aprender y realizar simulacros de respuestas y procedimientos de
emergencia.
● Priorizar la seguridad y el bienestar de las personas.</t>
  </si>
  <si>
    <t>● Peligros y riesgos que afectan el área protegida.
● Estrategias, planes y procedimientos para
reducción y respuesta al riesgo.
● Fuentes de asesoramiento y ayuda para la
evaluación de riesgos.</t>
  </si>
  <si>
    <t>● Demostrar una gestión eficiente del tiempo y habilidades de multita ea.
● Priorizar y delegar tareas para equilibrar las cargas de trabajo.
● Perseverar en tiempos de dificultad y adversidad, manteniendo el
control y la calma.
● Reconocer los signos de estrés y “agotamiento” (en uno mismo y en
los demás).
● Adoptar medidas para tratar / reducir el estrés personal.</t>
  </si>
  <si>
    <t>● Técnicas para analizar y priorizar problemas y
tareas.
● Fuentes de apoyo personal y asesoramiento.
● Técnicas de manejo del estrés.</t>
  </si>
  <si>
    <t>● Adoptar enfoques creativos para implementar planes con recursos
limitados (humanos, financie os, técnicos).
● Ser ahorrativo y evitar el desperdicio y el uso innecesario de recursos.
● Buscar soluciones sostenibles y de bajo costo.</t>
  </si>
  <si>
    <t>● Fuentes de bajo costo / recursos y apoyo
gratuito.
● Opciones para la minimización de residuos.</t>
  </si>
  <si>
    <t>● Buscar y aprender nueva información y habilidades, así como aprender
de otros.
● Buscar oportunidades de desarrollo personal y profesional.
● Ser un participante activo en acciones de capacitación y aprendizaje.
● Participar en actividades de aprendizaje “no formales” como la tutoría y
las comunidades de práctica.</t>
  </si>
  <si>
    <t>● Adoptar un enfoque de trabajo abierto e inclusivo.
● Compartir información abiertamente siempre que sea posible.
● Ser transparente sobre las decisiones y la forma como se toman.
● Identificar e involucrar a los acto es con interés en los recursos, en
planes y en las decisiones.
● Estar disponible y accesible para colegas y actores interesados.</t>
  </si>
  <si>
    <t>● Grupos de interés con interés en las áreas
protegidas y sus recursos.
● Enfoques y técnicas participativas.</t>
  </si>
  <si>
    <t>● Fuentes de información y conocimiento
(incluyendo en línea).
● Oportunidades de aprendizaje y formación.</t>
  </si>
  <si>
    <t>Facilitar y alentar el trabajo en equipo.</t>
  </si>
  <si>
    <t>Apoyar y alentar individuos.</t>
  </si>
  <si>
    <t>● Desarrollar y motivar equipos y fomentar el trabajo conjunto.
● Asegurar que los miembros del equipo entiendan sus roles y tareas.
● Crear un “espíritu de equipo” y un propósito común.
● Fomentar el intercambio de ideas, pensamiento creativo y crítico.</t>
  </si>
  <si>
    <t>● Escuchar a los demás y brindar consejos y críticas constructivas.
● Apoyar a colegas y personal en momentos de estrés y dificultad
Delegar tareas a personas con las habilidades apropiadas.
● Brindar apoyo de mentoría y entrenamiento, así como alentar a otros
para aprender y desarrollarse.</t>
  </si>
  <si>
    <t>● Principios de trabajo y liderazgo en equipo.</t>
  </si>
  <si>
    <t>● Principios y prácticas de manejo supervisado.
● Principios y prácticas de asesoría personal y
profesional.</t>
  </si>
  <si>
    <t>Planificación, manejo y administración de áreas protegidas.</t>
  </si>
  <si>
    <t>COMPETENCIAS GLOBALES PARA ÁREAS PROTEGIDAS</t>
  </si>
  <si>
    <t>COMPETENCIAS ASOCIADAS PARA EL NIVEL</t>
  </si>
  <si>
    <t>ORG 3; HRM 3; FRM 3; ADR 3; CAC 3; TEC 2; todas las competencias de manejo aplicadas en el nivel 3.</t>
  </si>
  <si>
    <t>Todas en el nivel 4</t>
  </si>
  <si>
    <t>Todas en el nivel 3</t>
  </si>
  <si>
    <t>Todas al nivel 2</t>
  </si>
  <si>
    <t>Todas al nivel 1</t>
  </si>
  <si>
    <t xml:space="preserve"> Potencialmente todas en los niveles 2/3/4</t>
  </si>
  <si>
    <t xml:space="preserve"> HRM 1; FRM 1; ADR 1; CAC 1. Otras en el nivel 1 si fuera relevante.</t>
  </si>
  <si>
    <t>Todas</t>
  </si>
  <si>
    <t>Descripciones de niveles 0-4</t>
  </si>
  <si>
    <t>Ejemplos de puestos en este nivel en el sector de áreas protegidas.</t>
  </si>
  <si>
    <t>Nivel</t>
  </si>
  <si>
    <t>Título típico</t>
  </si>
  <si>
    <t>Alcance del trabajo y responsabilidad</t>
  </si>
  <si>
    <t>Agencias de Aps nacionales y subnacionales</t>
  </si>
  <si>
    <t>Otras agencias, gobierno local y regional</t>
  </si>
  <si>
    <t>Sociedad Civil</t>
  </si>
  <si>
    <t>Sector privado/consultoría</t>
  </si>
  <si>
    <t>Nivel educativo equivalente (pero no imprescindible)</t>
  </si>
  <si>
    <t>NIVEL 4</t>
  </si>
  <si>
    <t>EJECUTIVO</t>
  </si>
  <si>
    <t xml:space="preserve">•  Dirección central y gestión de grandes organizaciones. 
•  Desarrollo de políticas y planificación espacial y estratégica a nivel nacional y regional. 
• Coordinación sectorial transversal.
•  Dirección de programas y planes complejos. </t>
  </si>
  <si>
    <t>• Director del sistema de áreas protegidas nacional o subnacional.
• Ejecutivo a nivel ministerial responsable de los sistemas de áreas protegidas.
• Planificador nacional o subnacional superior (uso de la tierra, uso de recursos, desarrollo).</t>
  </si>
  <si>
    <t xml:space="preserve">•  Planificador superior regional y nacional. 
•  Ejecutivo superior de la agencia de manejo de recursos naturales con responsabilidad para las APs (p. ej. agencias forestales).
</t>
  </si>
  <si>
    <t xml:space="preserve">•  Ejecutivo superior de una organización no gubernamental grande con especial interés en AP. 
• “Ancianos” de una comunidad u organización indígena.
</t>
  </si>
  <si>
    <t xml:space="preserve">• Ejecutivo superior de compañía de manejo de recursos. 
•  Ejecutivo superior de una reserva de caza o reserva de vida silvestre. 
•  Ejecutivo superior de compañía de servicios de turismo/ visitas. 
•  Profesional de alto rango de área protegida. </t>
  </si>
  <si>
    <t xml:space="preserve">•  Doctorado (PhD), maestría (MSc.). 
•  Maestría en Negocios o Administración Pública. 
</t>
  </si>
  <si>
    <t>NIVEL 3</t>
  </si>
  <si>
    <t>ADMINISTRADOR SUPERIOR</t>
  </si>
  <si>
    <t xml:space="preserve">• Dirección y gestión de organizaciones medianas.
• Planificación y gestión de proyectos y programas dentro de marcos estratégicos. 
• Dirigir y liderar programas técnicos y complejos (de acuerdo con la especialidad) </t>
  </si>
  <si>
    <t xml:space="preserve">•  Director/ subdirector del AP. 
•  Jefe de guardaparques 
•  Miembro superior de equipo administrativo y de gestión del AP.
</t>
  </si>
  <si>
    <t xml:space="preserve">•  Oficial del gobierno local con responsabilidad sobre las AP. 
•  Planificador local 
• Jefe local de agencia con responsabilidad sobre APs (p. ej. agencias forestales)
</t>
  </si>
  <si>
    <t xml:space="preserve">• Líder de proyecto en áreas protegidas de una organización no gubernamental u otra organización de sociedad civil 
•  Líder de organización no gubernamental local 
•  Líder de comunidad local 
</t>
  </si>
  <si>
    <t xml:space="preserve">•  Gerente de área protegida privada 
•  Administrador de sitio de compañía de manejo territorial o de recursos. 
•  Administrador de compañía de servicios turísticos de Aps. 
•  Consultor superior/ asesor técnico. </t>
  </si>
  <si>
    <t xml:space="preserve"> Maestría (MSc), licenciatura/ bachiller universitario (BSc). 
 Diploma universitario.</t>
  </si>
  <si>
    <t>NIVEL 2</t>
  </si>
  <si>
    <t>GESTOR MEDIO, ESPECIALISTA TECNICO</t>
  </si>
  <si>
    <t xml:space="preserve">•  Gestión, organización y liderazgo de unidades técnicas y equipos que implementan planes y proyectos. 
•  Cumplir asignaciones técnicas específicas y complejas (de acuerdo con la especialidad técnica). </t>
  </si>
  <si>
    <t xml:space="preserve">• Jefe de guardaparques / guardabosques.
•  Jefe de Programa de Manejo 
•  Responsable científico 
•  Responsable de turismo. 
•  Responsable de extensión comunitaria. 
•  Responsable de educación e interpretativo. 
•  Responsable administrativo. 
•  Contador. </t>
  </si>
  <si>
    <t xml:space="preserve">•  Oficial de campo de gobierno local. 
•  Inspector ambiental local. 
•  Oficial local de agencia de estado (p. ej. forestal).
</t>
  </si>
  <si>
    <t xml:space="preserve">•  Propietario de recurso, custodio o proveedor de servicio de una comunidad local. 
•  Trabajador de campo de un proyecto de organización no gubernamental. 
</t>
  </si>
  <si>
    <t xml:space="preserve">•  Consultor/ asesor técnico 
•  Dueño de pequeña empresa local que ofrece servicios relacionados a AP.
</t>
  </si>
  <si>
    <t xml:space="preserve">•  Licenciatura/ bachiller universitario (BSc) 
•  Diploma de secundaria. 
</t>
  </si>
  <si>
    <t>NIVEL 1</t>
  </si>
  <si>
    <t xml:space="preserve">TRABAJOR EXPERTO </t>
  </si>
  <si>
    <t xml:space="preserve">• Completar tareas específicas y algunas veces tareas complejas y asignaciones bajo supervisión regular. </t>
  </si>
  <si>
    <t xml:space="preserve">•  Guardaparques / guardabosques de control y vigilancia. 
•  Guardaparques / guardabosques de turismo. 
•  Guardaparques / guardabosques comunitario. 
•  Asistente administrativo. 
•  Asistente de contabilidad/contador. 
•  Técnico sin jefatura. </t>
  </si>
  <si>
    <t xml:space="preserve">•  Guardián de sitio 
•  Guarda de recurso o guarda (ej. para silvicultura, pesca). 
</t>
  </si>
  <si>
    <t xml:space="preserve">•  Guardián de sitio. 
•  Guía local 
•  Custodio comunitario. .
•  Usuario de recursos de la comunidad (pescador, granjero, cazador). 
•  Voluntario calificado </t>
  </si>
  <si>
    <t xml:space="preserve">•  Guardián de sitio de empresa privada. 
•  Guía privado. 
</t>
  </si>
  <si>
    <t xml:space="preserve">•  Secundaria. 
•  Primaria. 
</t>
  </si>
  <si>
    <t>NIVEL 0</t>
  </si>
  <si>
    <t>OBRERO NO CALIFICADO</t>
  </si>
  <si>
    <t>• Completar tareas prácticas bajo continua supervisión</t>
  </si>
  <si>
    <t xml:space="preserve">•  Obrero 
•  Voluntario no calificado 
•  Trabajador casual </t>
  </si>
  <si>
    <t>• Obrero
• Trabajador no calificado
• Trabajador casual</t>
  </si>
  <si>
    <t>•  Escuela intermedia.
• Primaria.
•  No relacionado con educación.</t>
  </si>
  <si>
    <t xml:space="preserve">Declaraciones de competencia general para cada nivel y categoría </t>
  </si>
  <si>
    <t xml:space="preserve">A. PLANIFICACIÓN, GESTION Y ADMINISTRACION </t>
  </si>
  <si>
    <t xml:space="preserve">Asegurar la gobernanza y el manejo efectivo, eficiente y equitativo. </t>
  </si>
  <si>
    <t>NIVEL 4
EJECUTIVO</t>
  </si>
  <si>
    <t xml:space="preserve">NIVEL 3                    ADMINISTRADOR SUPERIOR </t>
  </si>
  <si>
    <t xml:space="preserve">NIVEL 2 
ADMINISTRADOR MEDIO, ESPECIALISTA TECNICO </t>
  </si>
  <si>
    <t xml:space="preserve">NIVEL 1 
TRABAJADOR CAPACITADO </t>
  </si>
  <si>
    <t xml:space="preserve">FUNCIÓN GENERAL </t>
  </si>
  <si>
    <t xml:space="preserve">El individuo deberá tener la capacidad de… </t>
  </si>
  <si>
    <t xml:space="preserve">PPP. 
POLÍTICAS, PLANIFICACIÓN Y PROYECTOS DE ÁREAS PROTEGIDAS 
</t>
  </si>
  <si>
    <t xml:space="preserve">Brindar un marco de planificación estratégica para la gobernanza y gestión del área protegida. </t>
  </si>
  <si>
    <t xml:space="preserve">Permitir el establecimiento e integración de un sistema de áreas protegidas dentro de las políticas y planes nacionales e internacionales. </t>
  </si>
  <si>
    <t xml:space="preserve">Dirigir el desarrollo e implementación de estrategias, planes y proyectos para alcanzar las metas de las áreas protegidas. </t>
  </si>
  <si>
    <t xml:space="preserve">No aplica </t>
  </si>
  <si>
    <t xml:space="preserve">ORG. 
LIDERAZGO Y DESARROLLO ORGANIZACIONAL </t>
  </si>
  <si>
    <t xml:space="preserve">Establecer y mantener organizaciones de manejo de áreas protegidas bien gobernadas, gestionadas y lideradas. </t>
  </si>
  <si>
    <t xml:space="preserve">Permitir el establecimiento de estructuras y sistemas para una gobernanza y gestión efectiva y apropiada del sistema de áreas protegidas. </t>
  </si>
  <si>
    <t>Brindar una dirección efectiva y estratégica, un liderazgo y manejo de áreas protegidas</t>
  </si>
  <si>
    <t xml:space="preserve">HRM. 
ADMINISTRACIÓN DE RECURSOS HUMANOS </t>
  </si>
  <si>
    <t xml:space="preserve">Establecer un grupo de trabajo de áreas protegidas adecuado, competente, bien gestionado. </t>
  </si>
  <si>
    <t xml:space="preserve">Garantizar la disponibilidad de fuerza laboral en el sistema de áreas protegidas que sea suficiente en número, competente y con el apoyo y recursos adecuados. </t>
  </si>
  <si>
    <t xml:space="preserve">Asegurar que el personal de áreas protegidas sea competente, bien organizado, administrado, liderado y motivado. </t>
  </si>
  <si>
    <t xml:space="preserve">Liderar y apoyar equipos e individuos que llevan a cabo el trabajo en el área protegida. </t>
  </si>
  <si>
    <t xml:space="preserve">Supervisar e instruir a pequeños equipos de trabajo a completar tareas específicas. </t>
  </si>
  <si>
    <t xml:space="preserve">FRM. 
GESTIÓN DE RECURSOS FINANCIEROS Y OPERACIONALES </t>
  </si>
  <si>
    <t>Asegurar que las áreas protegidas sean financiadas adecuadamente, que tengan recursos suficientes y que estos sean usados efectiva y eficientemente.</t>
  </si>
  <si>
    <t xml:space="preserve">Garantizar la disponibilidad de recursos tanto físicos como financie os en todo el sistema de áreas protegidas y asegurar su uso efectivo y eficiente </t>
  </si>
  <si>
    <t xml:space="preserve">Identificar y asegurar los recursos financie os y físicos adecuados para un manejo de áreas protegidas y asegurar su uso efectivo y eficiente </t>
  </si>
  <si>
    <t xml:space="preserve">Administrar, monitorear y contabilizar el uso de recursos financie os u otros que se requieran para el manejo de un área protegida. </t>
  </si>
  <si>
    <t xml:space="preserve">Contabilizar el dinero y los recursos provistos para actividades específicas </t>
  </si>
  <si>
    <t xml:space="preserve">ADR. DOCUMENTACIÓN ADMINISTRATIVA Y PRESENTACIÓN DE INFORMES </t>
  </si>
  <si>
    <t xml:space="preserve">Establecer e implementar los procesos de manejo de información, documentación y reporte. </t>
  </si>
  <si>
    <t xml:space="preserve">Permitir el establecimiento de sistemas integrales para el monitoreo y documentación de la gestión a través del sistema de áreas protegidas </t>
  </si>
  <si>
    <t xml:space="preserve">Asegurar que un sistema exhaustivo de documentación administrativa y reporte se encuentre colocado correctamente en un área protegida. </t>
  </si>
  <si>
    <t xml:space="preserve">Preparar y gestionar documentación precisa de las actividades de gestión, de acuerdo con los procedimientos requeridos. </t>
  </si>
  <si>
    <t xml:space="preserve">Mantener registros básicos de las actividades tal y como las organizaciones requieran. </t>
  </si>
  <si>
    <t xml:space="preserve">CAC.     COMUNICACIÓN Y COLABORACIÓN </t>
  </si>
  <si>
    <t xml:space="preserve">Construir y utilizar las habilidades requeridas para comunicar y colaborar efectivamente. </t>
  </si>
  <si>
    <t xml:space="preserve">Comunicar efectivamente durante interacciones de alto nivel. </t>
  </si>
  <si>
    <t xml:space="preserve">Mantener una Comunicación para y dentro una organización de área protegida. </t>
  </si>
  <si>
    <t xml:space="preserve">Usar mecanismos formales e informales para comunicarse con otros, usando técnicas y medios de Comunicación apropiados. </t>
  </si>
  <si>
    <t xml:space="preserve">Comunicar efectivamente con compañeros de trabajo, partes interesadas y visitantes. </t>
  </si>
  <si>
    <t xml:space="preserve">B. MANEJO DE ÁREAS PROTEGIDAS </t>
  </si>
  <si>
    <t xml:space="preserve">Aplicar habilidades de técnicos especialistas en el manejo de áreas protegidas. </t>
  </si>
  <si>
    <t xml:space="preserve">BIO.      CONSERVACIÓN DE LA BIODIVERSIDAD </t>
  </si>
  <si>
    <t xml:space="preserve">Asegurar el mantenimiento de valores ecológicos de áreas protegidas a través del manejo y el monitoreo de especies, sus hábitats, ecosistemas y uso de recursos naturales. </t>
  </si>
  <si>
    <t xml:space="preserve">Asegurar que el sistema de áreas protegidas contribuya significativamente a las metas y prioridades nacionales e internacionales para la conservación de biodiversidad. </t>
  </si>
  <si>
    <t xml:space="preserve">Dirigir el desarrollo e implementación de programas que atiendan las prioridades y los objetivos de conservación. </t>
  </si>
  <si>
    <t xml:space="preserve">Planificar , gestionar y monitorear las medidas para alcanzar los objetivos de conservación. </t>
  </si>
  <si>
    <t xml:space="preserve">Llevar a cabo operaciones de campo supervisadas para implementar el monitoreo de la biodiversidad y los programas de conservación. </t>
  </si>
  <si>
    <t xml:space="preserve">LAR.       FISCALIZACIÓN DEL CUMPLIMIENTO DE LAS LEYES Y REGULACIONES  </t>
  </si>
  <si>
    <t xml:space="preserve">Asegurar que las leyes, regulaciones y derechos de las áreas protegidas y la biodiversidad, se cumplan. </t>
  </si>
  <si>
    <t xml:space="preserve">Promover el establecimiento de políticas sólidas y un marco legal para reducir actividades ilegales que amenacen la biodiversidad y las áreas protegidas. </t>
  </si>
  <si>
    <t xml:space="preserve">Dirigir el desarrollo e implementación de programas de prevención de crímenes, fiscalización del cumplimiento de la ley. </t>
  </si>
  <si>
    <t xml:space="preserve">Planear, gestionar y monitorear las actividades de prevención de crímenes en áreas protegidas, la fiscalización del cumplimiento de la ley. </t>
  </si>
  <si>
    <t xml:space="preserve">Llevar a cabo actividades supervisadas de prevención, fiscalización del cumplimiento. </t>
  </si>
  <si>
    <t xml:space="preserve">COM.    COMUNIDADES LOCALES Y ASPECTOS CULTURALES </t>
  </si>
  <si>
    <t xml:space="preserve">Establecer sistemas de gobernanza y manejo de áreas protegidas que traten las necesidades y derechos de las comunidades locales. </t>
  </si>
  <si>
    <t xml:space="preserve">Asegurar un sistema amplio de reconocimiento de los derechos y necesidades de las comunidades y facilitar su participación tanto en la gobernanza como en la gestión del área protegida. </t>
  </si>
  <si>
    <t xml:space="preserve">Dirigir el desarrollo y la implementación de programas que integren los objetivos de manejo de áreas protegidas con los derechos y necesidades de las comunidades locales. </t>
  </si>
  <si>
    <t xml:space="preserve">Colaborar con comunidades locales para implementar actividades que traten las necesidades de las personas y las funciones del área protegida. </t>
  </si>
  <si>
    <t xml:space="preserve">Comprometerse apropiadamente con las comunidades locales. </t>
  </si>
  <si>
    <t xml:space="preserve">TRP.               TURISMO, RECREACIÓN Y USO PUBLICO </t>
  </si>
  <si>
    <t xml:space="preserve">Promover oportunidades de turismo y recreación sostenibles a nivel ambiental y económico dentro y alrededor de áreas protegidas. </t>
  </si>
  <si>
    <t xml:space="preserve">Permitir un sistema amplio de oportunidades de turismo y recreación sostenibles a nivel ambiental y económico. </t>
  </si>
  <si>
    <t xml:space="preserve">Dirigir el desarrollo e implementación de programas de turismo y recreación sostenibles y apropiados para el área protegida. </t>
  </si>
  <si>
    <t xml:space="preserve">Planear, gestionar y monitorear programas, actividades y servicios para visitantes de un área protegida. </t>
  </si>
  <si>
    <t xml:space="preserve">Guiar, asistir y supervisar a los visitantes de áreas protegidas y las actividades recreativas. </t>
  </si>
  <si>
    <t xml:space="preserve">AWA. SENSIBILIZACIÓN Y EDUCACIÓN </t>
  </si>
  <si>
    <t xml:space="preserve">Asegurar que las partes locales involucradas, los visitantes, los tomadores de decisiones y un público más amplio, tome conciencia de las áreas protegidas, su propósito, valores, y cómo estas son gobernadas y gestionadas. </t>
  </si>
  <si>
    <t xml:space="preserve">Promover la sensibilización nacional e internacional sobre el sistema de áreas protegidas, su propósito y valores. </t>
  </si>
  <si>
    <t xml:space="preserve">Dirigir el desarrollo e implementación de una estrategia de sensibilización para un área protegida. </t>
  </si>
  <si>
    <t xml:space="preserve">Planificar , gestionar y monitorear la realización de actividades educativas y de sensibilización usando tanto los métodos como los medios de comunicación apropiados. </t>
  </si>
  <si>
    <t xml:space="preserve">Llevar a cabo actividades interpersonales de sensibilización. </t>
  </si>
  <si>
    <t xml:space="preserve">FLD.         OPERACIONES DE CAMPO (TERRESTRES Y ACUÁTICAS) Y MANTENIMIENTO DE SITIO </t>
  </si>
  <si>
    <t xml:space="preserve">Conducir trabajos de campo y actividades de mantenimiento de sitio de manera adecuada con protección y seguridad. </t>
  </si>
  <si>
    <t xml:space="preserve">Planificar , gestionar y monitorear operaciones de campo. </t>
  </si>
  <si>
    <t xml:space="preserve">Llevar a cabo operaciones de campo de manera segura. </t>
  </si>
  <si>
    <t xml:space="preserve">TEC. TECNOLOGÍA </t>
  </si>
  <si>
    <t xml:space="preserve">Usar tecnología para apoyar la gestión del área protegida. </t>
  </si>
  <si>
    <t xml:space="preserve">Utilizar y adaptar la tecnología para el trabajo de áreas protegidas. </t>
  </si>
  <si>
    <t xml:space="preserve">Utilizar recursos tecnológicos básicos para apoyar el trabajo de áreas protegidas. </t>
  </si>
  <si>
    <t xml:space="preserve">C. COMPETENCIAS PERSONALES GENERALES </t>
  </si>
  <si>
    <t xml:space="preserve">FPC.      COMPETENCIAS PERSONALES BÁSICAS </t>
  </si>
  <si>
    <t xml:space="preserve">Mostrar habilidades y conductas personales fundamentales requeridas para el trabajo del día a día en las áreas protegidas (aplica para todos los niveles). </t>
  </si>
  <si>
    <t xml:space="preserve">COMPETENCIAS PERSONALES AVANZADAS </t>
  </si>
  <si>
    <t xml:space="preserve">
Mostrar habilidades y conductas personales requeridas para un desempeño efectivo y liderazgo. 
(Puede aplicar a todos los niveles, con más probabilidades que aplique a los niveles 2-4).
</t>
  </si>
  <si>
    <t xml:space="preserve">NIVEL 3                                                     ADMINISTRADOR SUPERIOR </t>
  </si>
  <si>
    <t xml:space="preserve">Not  translated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</si>
</sst>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numFmts>
  <fonts count="5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4"/>
      <color theme="1"/>
      <name val="Calibri"/>
      <family val="2"/>
      <scheme val="minor"/>
    </font>
    <font>
      <b/>
      <i/>
      <sz val="11"/>
      <color rgb="FF000000"/>
      <name val="Calibri"/>
      <family val="2"/>
      <scheme val="minor"/>
    </font>
    <font>
      <b/>
      <sz val="16"/>
      <color theme="1"/>
      <name val="Calibri"/>
      <family val="2"/>
      <scheme val="minor"/>
    </font>
    <font>
      <sz val="10"/>
      <color rgb="FF000000"/>
      <name val="Calibri"/>
      <family val="2"/>
      <scheme val="minor"/>
    </font>
    <font>
      <sz val="14"/>
      <color theme="1"/>
      <name val="Calibri"/>
      <family val="2"/>
      <scheme val="minor"/>
    </font>
    <font>
      <b/>
      <i/>
      <sz val="14"/>
      <color rgb="FF000000"/>
      <name val="Calibri"/>
      <family val="2"/>
      <scheme val="minor"/>
    </font>
    <font>
      <sz val="12"/>
      <color theme="1"/>
      <name val="Calibri"/>
      <family val="2"/>
      <scheme val="minor"/>
    </font>
    <font>
      <sz val="14"/>
      <color theme="0"/>
      <name val="Calibri"/>
      <family val="2"/>
      <scheme val="minor"/>
    </font>
    <font>
      <b/>
      <sz val="14"/>
      <color theme="0"/>
      <name val="Calibri"/>
      <family val="2"/>
      <scheme val="minor"/>
    </font>
    <font>
      <b/>
      <sz val="16"/>
      <color theme="0"/>
      <name val="Calibri"/>
      <family val="2"/>
      <scheme val="minor"/>
    </font>
    <font>
      <b/>
      <i/>
      <sz val="16"/>
      <color theme="0"/>
      <name val="Calibri"/>
      <family val="2"/>
      <scheme val="minor"/>
    </font>
    <font>
      <i/>
      <sz val="16"/>
      <color theme="0"/>
      <name val="Calibri"/>
      <family val="2"/>
      <scheme val="minor"/>
    </font>
    <font>
      <i/>
      <sz val="16"/>
      <color theme="1"/>
      <name val="Calibri"/>
      <family val="2"/>
      <scheme val="minor"/>
    </font>
    <font>
      <b/>
      <sz val="12"/>
      <color theme="0"/>
      <name val="Calibri"/>
      <family val="2"/>
      <scheme val="minor"/>
    </font>
    <font>
      <sz val="28"/>
      <color theme="0"/>
      <name val="Calibri"/>
      <family val="2"/>
      <scheme val="minor"/>
    </font>
    <font>
      <b/>
      <sz val="24"/>
      <color theme="0"/>
      <name val="Calibri"/>
      <family val="2"/>
      <scheme val="minor"/>
    </font>
    <font>
      <b/>
      <sz val="18"/>
      <color theme="1"/>
      <name val="Calibri"/>
      <family val="2"/>
      <scheme val="minor"/>
    </font>
    <font>
      <i/>
      <sz val="11"/>
      <color rgb="FF000000"/>
      <name val="Calibri"/>
      <family val="2"/>
      <scheme val="minor"/>
    </font>
    <font>
      <sz val="16"/>
      <color theme="0"/>
      <name val="Calibri"/>
      <family val="2"/>
      <scheme val="minor"/>
    </font>
    <font>
      <sz val="16"/>
      <color theme="1"/>
      <name val="Calibri"/>
      <family val="2"/>
      <scheme val="minor"/>
    </font>
    <font>
      <b/>
      <sz val="11"/>
      <color rgb="FF000000"/>
      <name val="Calibri"/>
      <family val="2"/>
      <scheme val="minor"/>
    </font>
    <font>
      <b/>
      <sz val="14"/>
      <color rgb="FF000000"/>
      <name val="Calibri"/>
      <family val="2"/>
      <scheme val="minor"/>
    </font>
    <font>
      <b/>
      <sz val="16"/>
      <color rgb="FF000000"/>
      <name val="Calibri"/>
      <family val="2"/>
      <scheme val="minor"/>
    </font>
    <font>
      <sz val="14"/>
      <color rgb="FF000000"/>
      <name val="Calibri"/>
      <family val="2"/>
      <scheme val="minor"/>
    </font>
    <font>
      <b/>
      <i/>
      <sz val="24"/>
      <color theme="0"/>
      <name val="Calibri"/>
      <family val="2"/>
      <scheme val="minor"/>
    </font>
    <font>
      <i/>
      <sz val="16"/>
      <color rgb="FF000000"/>
      <name val="Calibri"/>
      <family val="2"/>
      <scheme val="minor"/>
    </font>
    <font>
      <sz val="16"/>
      <color rgb="FF000000"/>
      <name val="Calibri"/>
      <family val="2"/>
      <scheme val="minor"/>
    </font>
    <font>
      <b/>
      <i/>
      <sz val="18"/>
      <color theme="0"/>
      <name val="Calibri"/>
      <family val="2"/>
      <scheme val="minor"/>
    </font>
    <font>
      <i/>
      <sz val="18"/>
      <color theme="0"/>
      <name val="Calibri"/>
      <family val="2"/>
      <scheme val="minor"/>
    </font>
    <font>
      <b/>
      <sz val="18"/>
      <color theme="0"/>
      <name val="Calibri"/>
      <family val="2"/>
      <scheme val="minor"/>
    </font>
    <font>
      <b/>
      <sz val="18"/>
      <color rgb="FF000000"/>
      <name val="Calibri"/>
      <family val="2"/>
      <scheme val="minor"/>
    </font>
    <font>
      <b/>
      <sz val="16"/>
      <name val="Calibri"/>
      <family val="2"/>
      <scheme val="minor"/>
    </font>
    <font>
      <sz val="11"/>
      <color theme="0"/>
      <name val="Calibri"/>
      <family val="2"/>
      <scheme val="minor"/>
    </font>
    <font>
      <sz val="12"/>
      <color theme="0"/>
      <name val="Calibri"/>
      <family val="2"/>
      <scheme val="minor"/>
    </font>
    <font>
      <b/>
      <sz val="11"/>
      <color theme="0"/>
      <name val="Calibri"/>
      <family val="2"/>
      <scheme val="minor"/>
    </font>
    <font>
      <b/>
      <i/>
      <sz val="11"/>
      <color theme="0"/>
      <name val="Calibri"/>
      <family val="2"/>
      <scheme val="minor"/>
    </font>
    <font>
      <b/>
      <sz val="10"/>
      <color theme="0"/>
      <name val="Calibri"/>
      <family val="2"/>
      <scheme val="minor"/>
    </font>
    <font>
      <i/>
      <sz val="12"/>
      <color theme="0"/>
      <name val="Calibri"/>
      <family val="2"/>
      <scheme val="minor"/>
    </font>
    <font>
      <b/>
      <i/>
      <sz val="12"/>
      <color theme="0"/>
      <name val="Calibri"/>
      <family val="2"/>
      <scheme val="minor"/>
    </font>
    <font>
      <b/>
      <sz val="10.5"/>
      <color theme="0"/>
      <name val="Calibri"/>
      <family val="2"/>
      <scheme val="minor"/>
    </font>
    <font>
      <b/>
      <sz val="10.6"/>
      <color theme="0"/>
      <name val="Calibri"/>
      <family val="2"/>
      <scheme val="minor"/>
    </font>
    <font>
      <i/>
      <sz val="11"/>
      <color theme="0"/>
      <name val="Calibri"/>
      <family val="2"/>
      <scheme val="minor"/>
    </font>
    <font>
      <i/>
      <sz val="11"/>
      <color theme="1"/>
      <name val="Calibri"/>
      <family val="2"/>
      <scheme val="minor"/>
    </font>
    <font>
      <b/>
      <sz val="13.5"/>
      <color theme="1"/>
      <name val="Calibri"/>
      <family val="2"/>
      <scheme val="minor"/>
    </font>
    <font>
      <u/>
      <sz val="11"/>
      <color theme="10"/>
      <name val="Calibri"/>
      <family val="2"/>
      <scheme val="minor"/>
    </font>
    <font>
      <i/>
      <sz val="24"/>
      <color theme="0"/>
      <name val="Calibri"/>
      <family val="2"/>
      <scheme val="minor"/>
    </font>
  </fonts>
  <fills count="43">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D6E3BC"/>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5DFEC"/>
        <bgColor indexed="64"/>
      </patternFill>
    </fill>
    <fill>
      <patternFill patternType="solid">
        <fgColor rgb="FFDAEEF3"/>
        <bgColor indexed="64"/>
      </patternFill>
    </fill>
    <fill>
      <patternFill patternType="solid">
        <fgColor rgb="FFFDE9D9"/>
        <bgColor indexed="64"/>
      </patternFill>
    </fill>
    <fill>
      <patternFill patternType="solid">
        <fgColor rgb="FFC6D9F1"/>
        <bgColor indexed="64"/>
      </patternFill>
    </fill>
    <fill>
      <patternFill patternType="solid">
        <fgColor theme="0"/>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rgb="FF66CCFF"/>
        <bgColor indexed="64"/>
      </patternFill>
    </fill>
    <fill>
      <patternFill patternType="solid">
        <fgColor theme="4" tint="-0.249977111117893"/>
        <bgColor indexed="64"/>
      </patternFill>
    </fill>
    <fill>
      <patternFill patternType="solid">
        <fgColor rgb="FF336600"/>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8" tint="-0.249977111117893"/>
        <bgColor indexed="64"/>
      </patternFill>
    </fill>
    <fill>
      <patternFill patternType="solid">
        <fgColor rgb="FF003300"/>
        <bgColor indexed="64"/>
      </patternFill>
    </fill>
    <fill>
      <patternFill patternType="solid">
        <fgColor rgb="FF669900"/>
        <bgColor indexed="64"/>
      </patternFill>
    </fill>
    <fill>
      <patternFill patternType="solid">
        <fgColor rgb="FFFF993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281302"/>
        <bgColor indexed="64"/>
      </patternFill>
    </fill>
    <fill>
      <patternFill patternType="solid">
        <fgColor rgb="FF3399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2">
    <xf numFmtId="0" fontId="0" fillId="0" borderId="0"/>
    <xf numFmtId="0" fontId="49" fillId="0" borderId="0" applyNumberFormat="0" applyFill="0" applyBorder="0" applyAlignment="0" applyProtection="0"/>
  </cellStyleXfs>
  <cellXfs count="455">
    <xf numFmtId="0" fontId="0" fillId="0" borderId="0" xfId="0"/>
    <xf numFmtId="0" fontId="0" fillId="3" borderId="1" xfId="0" applyFont="1" applyFill="1" applyBorder="1" applyAlignment="1">
      <alignment vertical="top" wrapText="1"/>
    </xf>
    <xf numFmtId="0" fontId="6" fillId="4" borderId="1" xfId="0" applyFont="1" applyFill="1" applyBorder="1" applyAlignment="1">
      <alignment horizontal="center" wrapText="1"/>
    </xf>
    <xf numFmtId="164" fontId="0" fillId="3" borderId="1" xfId="0" applyNumberFormat="1" applyFont="1" applyFill="1" applyBorder="1" applyAlignment="1">
      <alignment vertical="top" wrapText="1"/>
    </xf>
    <xf numFmtId="0" fontId="5" fillId="4" borderId="1" xfId="0" applyFont="1" applyFill="1" applyBorder="1" applyAlignment="1">
      <alignment horizontal="center" vertical="center" wrapText="1"/>
    </xf>
    <xf numFmtId="0" fontId="0" fillId="0" borderId="0" xfId="0" applyFont="1"/>
    <xf numFmtId="0" fontId="0" fillId="3" borderId="1" xfId="0" applyNumberFormat="1" applyFont="1" applyFill="1" applyBorder="1" applyAlignment="1">
      <alignment vertical="top" wrapText="1"/>
    </xf>
    <xf numFmtId="0" fontId="0" fillId="12" borderId="1" xfId="0" applyFill="1" applyBorder="1"/>
    <xf numFmtId="0" fontId="6" fillId="4" borderId="1" xfId="0" applyFont="1" applyFill="1" applyBorder="1" applyAlignment="1">
      <alignment horizontal="center" vertical="center" wrapText="1"/>
    </xf>
    <xf numFmtId="0" fontId="1" fillId="12" borderId="1" xfId="0" applyFont="1" applyFill="1" applyBorder="1" applyAlignment="1">
      <alignment horizontal="center" vertical="center" textRotation="90" wrapText="1"/>
    </xf>
    <xf numFmtId="0" fontId="0" fillId="3" borderId="1" xfId="0" applyNumberFormat="1" applyFont="1" applyFill="1" applyBorder="1" applyAlignment="1">
      <alignment horizontal="left" vertical="top" wrapText="1"/>
    </xf>
    <xf numFmtId="0" fontId="5" fillId="17" borderId="1" xfId="0" applyFont="1" applyFill="1" applyBorder="1" applyAlignment="1">
      <alignment horizontal="center" vertical="center" wrapText="1"/>
    </xf>
    <xf numFmtId="0" fontId="6" fillId="17" borderId="1" xfId="0" applyFont="1" applyFill="1" applyBorder="1" applyAlignment="1">
      <alignment horizontal="center" wrapText="1"/>
    </xf>
    <xf numFmtId="0" fontId="0" fillId="18" borderId="1" xfId="0" applyNumberFormat="1" applyFont="1" applyFill="1" applyBorder="1" applyAlignment="1">
      <alignment vertical="top" wrapText="1"/>
    </xf>
    <xf numFmtId="164" fontId="0" fillId="18" borderId="1" xfId="0" applyNumberFormat="1" applyFont="1" applyFill="1" applyBorder="1" applyAlignment="1">
      <alignment vertical="top" wrapText="1"/>
    </xf>
    <xf numFmtId="0" fontId="0" fillId="18" borderId="1" xfId="0" applyFont="1" applyFill="1" applyBorder="1" applyAlignment="1">
      <alignment vertical="top" wrapText="1"/>
    </xf>
    <xf numFmtId="0" fontId="0" fillId="20" borderId="1" xfId="0" applyFont="1" applyFill="1" applyBorder="1" applyAlignment="1">
      <alignment vertical="top" wrapText="1"/>
    </xf>
    <xf numFmtId="0" fontId="0" fillId="20" borderId="1" xfId="0" applyNumberFormat="1" applyFont="1" applyFill="1" applyBorder="1" applyAlignment="1">
      <alignment vertical="top" wrapText="1"/>
    </xf>
    <xf numFmtId="0" fontId="6" fillId="17"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 fillId="18" borderId="1" xfId="0" applyFont="1" applyFill="1" applyBorder="1" applyAlignment="1">
      <alignment vertical="center" wrapText="1"/>
    </xf>
    <xf numFmtId="0" fontId="4" fillId="18" borderId="1" xfId="0" applyNumberFormat="1" applyFont="1" applyFill="1" applyBorder="1" applyAlignment="1">
      <alignment vertical="center" wrapText="1"/>
    </xf>
    <xf numFmtId="0" fontId="1" fillId="20" borderId="1" xfId="0" applyNumberFormat="1" applyFont="1" applyFill="1" applyBorder="1" applyAlignment="1">
      <alignment vertical="center" wrapText="1"/>
    </xf>
    <xf numFmtId="0" fontId="12" fillId="2" borderId="1" xfId="0" applyFont="1" applyFill="1" applyBorder="1" applyAlignment="1">
      <alignment vertical="top" wrapText="1"/>
    </xf>
    <xf numFmtId="0" fontId="4" fillId="17" borderId="1" xfId="0" applyFont="1" applyFill="1" applyBorder="1" applyAlignment="1">
      <alignment horizontal="center" vertical="center" wrapText="1"/>
    </xf>
    <xf numFmtId="0" fontId="4" fillId="19" borderId="1"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7" fillId="16" borderId="1" xfId="0" applyFont="1" applyFill="1" applyBorder="1" applyAlignment="1">
      <alignment vertical="top" wrapText="1"/>
    </xf>
    <xf numFmtId="0" fontId="15" fillId="16" borderId="1" xfId="0" applyFont="1" applyFill="1" applyBorder="1" applyAlignment="1">
      <alignment horizontal="center" vertical="center" wrapText="1"/>
    </xf>
    <xf numFmtId="0" fontId="1" fillId="12" borderId="1" xfId="0" applyFont="1" applyFill="1" applyBorder="1" applyAlignment="1">
      <alignment vertical="center" wrapText="1"/>
    </xf>
    <xf numFmtId="0" fontId="1" fillId="12" borderId="1" xfId="0" applyFont="1" applyFill="1" applyBorder="1" applyAlignment="1">
      <alignment wrapText="1"/>
    </xf>
    <xf numFmtId="0" fontId="1" fillId="25" borderId="1" xfId="0" applyFont="1" applyFill="1" applyBorder="1" applyAlignment="1">
      <alignment horizontal="center" vertical="top" wrapText="1"/>
    </xf>
    <xf numFmtId="0" fontId="4" fillId="25" borderId="1" xfId="0" applyFont="1" applyFill="1" applyBorder="1" applyAlignment="1">
      <alignment horizontal="center" vertical="top" wrapText="1"/>
    </xf>
    <xf numFmtId="0" fontId="1" fillId="25" borderId="1"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1" xfId="0" applyFont="1" applyFill="1" applyBorder="1" applyAlignment="1">
      <alignment horizontal="center" vertical="top" wrapText="1"/>
    </xf>
    <xf numFmtId="0" fontId="12" fillId="28" borderId="1" xfId="0" applyFont="1" applyFill="1" applyBorder="1" applyAlignment="1">
      <alignment vertical="top" wrapText="1"/>
    </xf>
    <xf numFmtId="0" fontId="5" fillId="17" borderId="1" xfId="0" applyFont="1" applyFill="1" applyBorder="1" applyAlignment="1">
      <alignment vertical="center" wrapText="1"/>
    </xf>
    <xf numFmtId="0" fontId="10" fillId="17" borderId="1" xfId="0" applyFont="1" applyFill="1" applyBorder="1" applyAlignment="1">
      <alignment horizontal="center" wrapText="1"/>
    </xf>
    <xf numFmtId="0" fontId="5" fillId="22" borderId="1" xfId="0" applyFont="1" applyFill="1" applyBorder="1" applyAlignment="1">
      <alignment horizontal="center" wrapText="1"/>
    </xf>
    <xf numFmtId="0" fontId="0" fillId="29" borderId="1" xfId="0" applyFill="1" applyBorder="1"/>
    <xf numFmtId="0" fontId="1" fillId="29" borderId="1" xfId="0" applyFont="1" applyFill="1" applyBorder="1" applyAlignment="1">
      <alignment horizontal="center" vertical="center" textRotation="90" wrapText="1"/>
    </xf>
    <xf numFmtId="0" fontId="1" fillId="30" borderId="1" xfId="0" applyFont="1" applyFill="1" applyBorder="1" applyAlignment="1">
      <alignment horizontal="center" vertical="center" wrapText="1"/>
    </xf>
    <xf numFmtId="0" fontId="9" fillId="0" borderId="0" xfId="0" applyFont="1"/>
    <xf numFmtId="0" fontId="8" fillId="11" borderId="1" xfId="0" applyFont="1" applyFill="1" applyBorder="1" applyAlignment="1">
      <alignment horizontal="center" vertical="center"/>
    </xf>
    <xf numFmtId="0" fontId="0" fillId="12" borderId="1" xfId="0" applyFont="1" applyFill="1" applyBorder="1" applyAlignment="1">
      <alignment horizontal="center"/>
    </xf>
    <xf numFmtId="0" fontId="0" fillId="29" borderId="1" xfId="0" applyFont="1" applyFill="1" applyBorder="1" applyAlignment="1">
      <alignment horizontal="center"/>
    </xf>
    <xf numFmtId="0" fontId="1" fillId="12" borderId="1" xfId="0" applyFont="1" applyFill="1" applyBorder="1" applyAlignment="1">
      <alignment horizontal="right" wrapText="1"/>
    </xf>
    <xf numFmtId="0" fontId="1" fillId="6" borderId="1" xfId="0" applyFont="1" applyFill="1" applyBorder="1" applyAlignment="1">
      <alignment wrapText="1"/>
    </xf>
    <xf numFmtId="0" fontId="0" fillId="0" borderId="0" xfId="0" applyAlignment="1">
      <alignment wrapText="1"/>
    </xf>
    <xf numFmtId="0" fontId="4" fillId="31" borderId="1" xfId="0" applyFont="1" applyFill="1" applyBorder="1" applyAlignment="1">
      <alignment horizontal="center" vertical="center" wrapText="1"/>
    </xf>
    <xf numFmtId="0" fontId="11" fillId="31" borderId="1" xfId="0" applyFont="1" applyFill="1" applyBorder="1" applyAlignment="1">
      <alignment vertical="top" wrapText="1"/>
    </xf>
    <xf numFmtId="0" fontId="11" fillId="31" borderId="1" xfId="0" applyFont="1" applyFill="1" applyBorder="1" applyAlignment="1">
      <alignment horizontal="center" vertical="center" wrapText="1"/>
    </xf>
    <xf numFmtId="0" fontId="11" fillId="15" borderId="1" xfId="0" applyFont="1" applyFill="1" applyBorder="1" applyAlignment="1">
      <alignment vertical="top" wrapText="1"/>
    </xf>
    <xf numFmtId="0" fontId="15" fillId="32" borderId="1" xfId="0" applyFont="1" applyFill="1" applyBorder="1" applyAlignment="1">
      <alignment horizontal="center" vertical="center" wrapText="1"/>
    </xf>
    <xf numFmtId="0" fontId="17" fillId="32" borderId="1" xfId="0" applyFont="1" applyFill="1" applyBorder="1" applyAlignment="1">
      <alignment vertical="top" wrapText="1"/>
    </xf>
    <xf numFmtId="0" fontId="13" fillId="31" borderId="1" xfId="0" applyFont="1" applyFill="1" applyBorder="1" applyAlignment="1">
      <alignment horizontal="center" vertical="center" wrapText="1"/>
    </xf>
    <xf numFmtId="0" fontId="17" fillId="13" borderId="3" xfId="0" applyFont="1" applyFill="1" applyBorder="1" applyAlignment="1">
      <alignment vertical="top" wrapText="1"/>
    </xf>
    <xf numFmtId="0" fontId="13" fillId="31" borderId="3" xfId="0" applyFont="1" applyFill="1" applyBorder="1" applyAlignment="1">
      <alignment horizontal="center" vertical="center" wrapText="1"/>
    </xf>
    <xf numFmtId="0" fontId="13" fillId="21" borderId="9" xfId="0" applyFont="1" applyFill="1" applyBorder="1" applyAlignment="1">
      <alignment horizontal="center" vertical="center" wrapText="1"/>
    </xf>
    <xf numFmtId="0" fontId="1" fillId="4" borderId="1" xfId="0" applyNumberFormat="1" applyFont="1" applyFill="1" applyBorder="1" applyAlignment="1">
      <alignment horizontal="center" vertical="center" wrapText="1"/>
    </xf>
    <xf numFmtId="0" fontId="7" fillId="31" borderId="1" xfId="0" applyFont="1" applyFill="1" applyBorder="1" applyAlignment="1">
      <alignment horizontal="center" vertical="center" wrapText="1"/>
    </xf>
    <xf numFmtId="0" fontId="18" fillId="23" borderId="1" xfId="0" applyFont="1" applyFill="1" applyBorder="1" applyAlignment="1">
      <alignment horizontal="center" vertical="center" wrapText="1"/>
    </xf>
    <xf numFmtId="0" fontId="11" fillId="31" borderId="1" xfId="0" applyFont="1" applyFill="1" applyBorder="1" applyAlignment="1">
      <alignment horizontal="center" vertical="top" wrapText="1"/>
    </xf>
    <xf numFmtId="0" fontId="22" fillId="31"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3" fillId="2" borderId="3" xfId="0" applyFont="1" applyFill="1" applyBorder="1" applyAlignment="1">
      <alignment vertical="top" wrapText="1"/>
    </xf>
    <xf numFmtId="0" fontId="24" fillId="0" borderId="0" xfId="0" applyFont="1"/>
    <xf numFmtId="0" fontId="10" fillId="4" borderId="1" xfId="0" applyFont="1" applyFill="1" applyBorder="1" applyAlignment="1">
      <alignment horizontal="center" wrapText="1"/>
    </xf>
    <xf numFmtId="0" fontId="7" fillId="31" borderId="1" xfId="0" applyFont="1" applyFill="1" applyBorder="1" applyAlignment="1">
      <alignment vertical="center" wrapText="1"/>
    </xf>
    <xf numFmtId="0" fontId="23" fillId="26" borderId="3" xfId="0" applyFont="1" applyFill="1" applyBorder="1" applyAlignment="1">
      <alignment vertical="top" wrapText="1"/>
    </xf>
    <xf numFmtId="0" fontId="17" fillId="26" borderId="3" xfId="0" applyFont="1" applyFill="1" applyBorder="1" applyAlignment="1">
      <alignment vertical="top" wrapText="1"/>
    </xf>
    <xf numFmtId="0" fontId="0" fillId="3" borderId="10" xfId="0" applyNumberFormat="1" applyFont="1" applyFill="1" applyBorder="1" applyAlignment="1">
      <alignment horizontal="left" vertical="top" wrapText="1"/>
    </xf>
    <xf numFmtId="0" fontId="23" fillId="26" borderId="7" xfId="0" applyFont="1" applyFill="1" applyBorder="1" applyAlignment="1">
      <alignment vertical="top" wrapText="1"/>
    </xf>
    <xf numFmtId="0" fontId="7" fillId="15" borderId="1" xfId="0" applyFont="1" applyFill="1" applyBorder="1" applyAlignment="1">
      <alignment vertical="center" wrapText="1"/>
    </xf>
    <xf numFmtId="0" fontId="7" fillId="15"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3"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5" fillId="3" borderId="1" xfId="0" applyNumberFormat="1" applyFont="1" applyFill="1" applyBorder="1" applyAlignment="1">
      <alignment vertical="center" wrapText="1"/>
    </xf>
    <xf numFmtId="0" fontId="5" fillId="3" borderId="1" xfId="0" applyFont="1" applyFill="1" applyBorder="1" applyAlignment="1">
      <alignment vertical="center" wrapText="1"/>
    </xf>
    <xf numFmtId="0" fontId="5" fillId="18" borderId="1" xfId="0" applyFont="1" applyFill="1" applyBorder="1" applyAlignment="1">
      <alignment vertical="center" wrapText="1"/>
    </xf>
    <xf numFmtId="0" fontId="5" fillId="18" borderId="1" xfId="0" applyNumberFormat="1" applyFont="1" applyFill="1" applyBorder="1" applyAlignment="1">
      <alignment vertical="center" wrapText="1"/>
    </xf>
    <xf numFmtId="0" fontId="9" fillId="18" borderId="1" xfId="0" applyFont="1" applyFill="1" applyBorder="1" applyAlignment="1">
      <alignment vertical="center" wrapText="1"/>
    </xf>
    <xf numFmtId="0" fontId="14" fillId="28" borderId="1" xfId="0" applyFont="1" applyFill="1" applyBorder="1" applyAlignment="1">
      <alignment horizontal="center" vertical="center" wrapText="1"/>
    </xf>
    <xf numFmtId="0" fontId="13" fillId="28" borderId="1" xfId="0" applyFont="1" applyFill="1" applyBorder="1" applyAlignment="1">
      <alignment horizontal="center" vertical="center" wrapText="1"/>
    </xf>
    <xf numFmtId="0" fontId="5" fillId="19" borderId="1" xfId="0" applyFont="1" applyFill="1" applyBorder="1" applyAlignment="1">
      <alignment horizontal="center" vertical="center" wrapText="1"/>
    </xf>
    <xf numFmtId="0" fontId="10" fillId="17"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14" fillId="14" borderId="1" xfId="0" applyFont="1" applyFill="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center"/>
    </xf>
    <xf numFmtId="0" fontId="24" fillId="15" borderId="1" xfId="0" applyFont="1" applyFill="1" applyBorder="1" applyAlignment="1">
      <alignment vertical="top" wrapText="1"/>
    </xf>
    <xf numFmtId="0" fontId="14" fillId="23" borderId="1" xfId="0" applyFont="1" applyFill="1" applyBorder="1" applyAlignment="1">
      <alignment horizontal="center" vertical="center" wrapText="1"/>
    </xf>
    <xf numFmtId="0" fontId="23" fillId="28" borderId="1" xfId="0" applyFont="1" applyFill="1" applyBorder="1" applyAlignment="1">
      <alignment horizontal="center" vertical="top" wrapText="1"/>
    </xf>
    <xf numFmtId="0" fontId="5" fillId="22" borderId="1" xfId="0" applyFont="1" applyFill="1" applyBorder="1" applyAlignment="1">
      <alignment horizontal="center" vertical="center" wrapText="1"/>
    </xf>
    <xf numFmtId="0" fontId="5" fillId="25" borderId="1" xfId="0" applyFont="1" applyFill="1" applyBorder="1" applyAlignment="1">
      <alignment horizontal="center" vertical="center" wrapText="1"/>
    </xf>
    <xf numFmtId="0" fontId="5" fillId="24" borderId="1" xfId="0" applyFont="1" applyFill="1" applyBorder="1" applyAlignment="1">
      <alignment horizontal="center" vertical="center" wrapText="1"/>
    </xf>
    <xf numFmtId="0" fontId="26" fillId="19" borderId="1" xfId="0" applyFont="1" applyFill="1" applyBorder="1" applyAlignment="1">
      <alignment horizontal="center" vertical="center" wrapText="1"/>
    </xf>
    <xf numFmtId="0" fontId="26" fillId="4" borderId="1" xfId="0" applyFont="1" applyFill="1" applyBorder="1" applyAlignment="1">
      <alignment horizontal="center" wrapText="1"/>
    </xf>
    <xf numFmtId="0" fontId="26" fillId="17" borderId="1" xfId="0" applyFont="1" applyFill="1" applyBorder="1" applyAlignment="1">
      <alignment horizontal="center" vertical="center" wrapText="1"/>
    </xf>
    <xf numFmtId="0" fontId="16" fillId="13" borderId="1" xfId="0" applyNumberFormat="1" applyFont="1" applyFill="1" applyBorder="1" applyAlignment="1">
      <alignment horizontal="center" vertical="center" wrapText="1"/>
    </xf>
    <xf numFmtId="0" fontId="24" fillId="13" borderId="1" xfId="0" applyNumberFormat="1" applyFont="1" applyFill="1" applyBorder="1" applyAlignment="1">
      <alignment vertical="top" wrapText="1"/>
    </xf>
    <xf numFmtId="0" fontId="23" fillId="2" borderId="1" xfId="0" applyNumberFormat="1" applyFont="1" applyFill="1" applyBorder="1" applyAlignment="1">
      <alignment horizontal="center" vertical="center" wrapText="1"/>
    </xf>
    <xf numFmtId="0" fontId="23" fillId="2" borderId="1" xfId="0" applyNumberFormat="1" applyFont="1" applyFill="1" applyBorder="1" applyAlignment="1">
      <alignment horizontal="center" vertical="top" wrapText="1"/>
    </xf>
    <xf numFmtId="0" fontId="13" fillId="31" borderId="1" xfId="0" applyNumberFormat="1" applyFont="1" applyFill="1" applyBorder="1" applyAlignment="1">
      <alignment horizontal="center" vertical="center" wrapText="1"/>
    </xf>
    <xf numFmtId="0" fontId="7" fillId="31" borderId="1" xfId="0" applyNumberFormat="1" applyFont="1" applyFill="1" applyBorder="1" applyAlignment="1">
      <alignment horizontal="center" vertical="center" wrapText="1"/>
    </xf>
    <xf numFmtId="0" fontId="11" fillId="31" borderId="1" xfId="0" applyNumberFormat="1" applyFont="1" applyFill="1" applyBorder="1" applyAlignment="1">
      <alignment vertical="top" wrapText="1"/>
    </xf>
    <xf numFmtId="0" fontId="5" fillId="4" borderId="1" xfId="0" applyNumberFormat="1" applyFont="1" applyFill="1" applyBorder="1" applyAlignment="1">
      <alignment horizontal="center" vertical="center" wrapText="1"/>
    </xf>
    <xf numFmtId="0" fontId="26" fillId="4" borderId="1" xfId="0" applyNumberFormat="1" applyFont="1" applyFill="1" applyBorder="1" applyAlignment="1">
      <alignment horizontal="center" vertical="center" wrapText="1"/>
    </xf>
    <xf numFmtId="0" fontId="25"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wrapText="1"/>
    </xf>
    <xf numFmtId="0" fontId="26" fillId="4" borderId="1" xfId="0" applyNumberFormat="1" applyFont="1" applyFill="1" applyBorder="1" applyAlignment="1">
      <alignment horizontal="center" wrapText="1"/>
    </xf>
    <xf numFmtId="0" fontId="0" fillId="3" borderId="1" xfId="0" applyNumberFormat="1" applyFill="1" applyBorder="1" applyAlignment="1">
      <alignment vertical="top" wrapText="1"/>
    </xf>
    <xf numFmtId="0" fontId="3" fillId="4" borderId="1" xfId="0" applyNumberFormat="1" applyFont="1" applyFill="1" applyBorder="1" applyAlignment="1">
      <alignment horizontal="center" vertical="center" wrapText="1"/>
    </xf>
    <xf numFmtId="0" fontId="7" fillId="31" borderId="1" xfId="0" applyNumberFormat="1" applyFont="1" applyFill="1" applyBorder="1" applyAlignment="1">
      <alignment horizontal="center" wrapText="1"/>
    </xf>
    <xf numFmtId="0" fontId="4" fillId="31" borderId="1" xfId="0" applyNumberFormat="1" applyFont="1" applyFill="1" applyBorder="1" applyAlignment="1">
      <alignment vertical="center" wrapText="1"/>
    </xf>
    <xf numFmtId="0" fontId="3" fillId="4" borderId="1" xfId="0" applyNumberFormat="1" applyFont="1" applyFill="1" applyBorder="1" applyAlignment="1">
      <alignment horizontal="center" wrapText="1"/>
    </xf>
    <xf numFmtId="0" fontId="25" fillId="4" borderId="1" xfId="0" applyNumberFormat="1" applyFont="1" applyFill="1" applyBorder="1" applyAlignment="1">
      <alignment horizontal="center" wrapText="1"/>
    </xf>
    <xf numFmtId="0" fontId="16" fillId="32" borderId="1" xfId="0" applyNumberFormat="1" applyFont="1" applyFill="1" applyBorder="1" applyAlignment="1">
      <alignment horizontal="center" vertical="center" wrapText="1"/>
    </xf>
    <xf numFmtId="0" fontId="23" fillId="32" borderId="1" xfId="0" applyNumberFormat="1" applyFont="1" applyFill="1" applyBorder="1" applyAlignment="1">
      <alignment horizontal="center" vertical="top" wrapText="1"/>
    </xf>
    <xf numFmtId="0" fontId="23" fillId="28" borderId="1" xfId="0" applyNumberFormat="1" applyFont="1" applyFill="1" applyBorder="1" applyAlignment="1">
      <alignment horizontal="center" vertical="center" wrapText="1"/>
    </xf>
    <xf numFmtId="0" fontId="14" fillId="28" borderId="1" xfId="0" applyNumberFormat="1" applyFont="1" applyFill="1" applyBorder="1" applyAlignment="1">
      <alignment horizontal="center" vertical="top" wrapText="1"/>
    </xf>
    <xf numFmtId="0" fontId="13" fillId="15" borderId="1" xfId="0" applyNumberFormat="1" applyFont="1" applyFill="1" applyBorder="1" applyAlignment="1">
      <alignment horizontal="center" vertical="center" wrapText="1"/>
    </xf>
    <xf numFmtId="0" fontId="7" fillId="15" borderId="1" xfId="0" applyNumberFormat="1" applyFont="1" applyFill="1" applyBorder="1" applyAlignment="1">
      <alignment horizontal="center" vertical="center" wrapText="1"/>
    </xf>
    <xf numFmtId="0" fontId="11" fillId="15" borderId="1" xfId="0" applyNumberFormat="1" applyFont="1" applyFill="1" applyBorder="1" applyAlignment="1">
      <alignment vertical="top" wrapText="1"/>
    </xf>
    <xf numFmtId="0" fontId="1" fillId="17" borderId="1" xfId="0" applyNumberFormat="1" applyFont="1" applyFill="1" applyBorder="1" applyAlignment="1">
      <alignment horizontal="center" wrapText="1"/>
    </xf>
    <xf numFmtId="0" fontId="25" fillId="17" borderId="1" xfId="0" applyNumberFormat="1" applyFont="1" applyFill="1" applyBorder="1" applyAlignment="1">
      <alignment horizontal="center" wrapText="1"/>
    </xf>
    <xf numFmtId="0" fontId="0" fillId="18" borderId="1" xfId="0" applyNumberFormat="1" applyFont="1" applyFill="1" applyBorder="1" applyAlignment="1">
      <alignment vertical="center" wrapText="1"/>
    </xf>
    <xf numFmtId="0" fontId="3" fillId="17" borderId="1" xfId="0" applyNumberFormat="1" applyFont="1" applyFill="1" applyBorder="1" applyAlignment="1">
      <alignment horizontal="center" wrapText="1"/>
    </xf>
    <xf numFmtId="0" fontId="12" fillId="28" borderId="1" xfId="0" applyNumberFormat="1" applyFont="1" applyFill="1" applyBorder="1" applyAlignment="1">
      <alignment horizontal="center" vertical="center" wrapText="1"/>
    </xf>
    <xf numFmtId="0" fontId="13" fillId="28" borderId="1" xfId="0" applyNumberFormat="1" applyFont="1" applyFill="1" applyBorder="1" applyAlignment="1">
      <alignment horizontal="center" vertical="top" wrapText="1"/>
    </xf>
    <xf numFmtId="0" fontId="9" fillId="15" borderId="1" xfId="0" applyNumberFormat="1" applyFont="1" applyFill="1" applyBorder="1" applyAlignment="1">
      <alignment vertical="top" wrapText="1"/>
    </xf>
    <xf numFmtId="0" fontId="5" fillId="17" borderId="1" xfId="0" applyNumberFormat="1" applyFont="1" applyFill="1" applyBorder="1" applyAlignment="1">
      <alignment horizontal="center" vertical="center" wrapText="1"/>
    </xf>
    <xf numFmtId="0" fontId="26" fillId="17" borderId="1" xfId="0" applyNumberFormat="1" applyFont="1" applyFill="1" applyBorder="1" applyAlignment="1">
      <alignment horizontal="center" vertical="center" wrapText="1"/>
    </xf>
    <xf numFmtId="0" fontId="0" fillId="18" borderId="0" xfId="0" applyNumberFormat="1" applyFont="1" applyFill="1" applyAlignment="1">
      <alignment vertical="top" wrapText="1"/>
    </xf>
    <xf numFmtId="0" fontId="0" fillId="18" borderId="0" xfId="0" applyNumberFormat="1" applyFill="1" applyAlignment="1">
      <alignment wrapText="1"/>
    </xf>
    <xf numFmtId="0" fontId="14" fillId="28" borderId="1" xfId="0" applyNumberFormat="1" applyFont="1" applyFill="1" applyBorder="1" applyAlignment="1">
      <alignment horizontal="center" vertical="center" wrapText="1"/>
    </xf>
    <xf numFmtId="0" fontId="3" fillId="17" borderId="1" xfId="0" applyNumberFormat="1" applyFont="1" applyFill="1" applyBorder="1" applyAlignment="1">
      <alignment horizontal="center" vertical="center" wrapText="1"/>
    </xf>
    <xf numFmtId="0" fontId="25" fillId="17" borderId="1" xfId="0" applyNumberFormat="1" applyFont="1" applyFill="1" applyBorder="1" applyAlignment="1">
      <alignment horizontal="center" vertical="center" wrapText="1"/>
    </xf>
    <xf numFmtId="0" fontId="24" fillId="15" borderId="1" xfId="0" applyNumberFormat="1" applyFont="1" applyFill="1" applyBorder="1" applyAlignment="1">
      <alignment vertical="top" wrapText="1"/>
    </xf>
    <xf numFmtId="0" fontId="7" fillId="17" borderId="1" xfId="0" applyNumberFormat="1" applyFont="1" applyFill="1" applyBorder="1" applyAlignment="1">
      <alignment horizontal="center" vertical="center" wrapText="1"/>
    </xf>
    <xf numFmtId="0" fontId="27" fillId="17" borderId="1" xfId="0" applyNumberFormat="1" applyFont="1" applyFill="1" applyBorder="1" applyAlignment="1">
      <alignment horizontal="center" vertical="center" wrapText="1"/>
    </xf>
    <xf numFmtId="0" fontId="5" fillId="17" borderId="1" xfId="0" applyNumberFormat="1" applyFont="1" applyFill="1" applyBorder="1" applyAlignment="1">
      <alignment horizontal="center" wrapText="1"/>
    </xf>
    <xf numFmtId="0" fontId="26" fillId="17" borderId="1" xfId="0" applyNumberFormat="1" applyFont="1" applyFill="1" applyBorder="1" applyAlignment="1">
      <alignment horizontal="center" wrapText="1"/>
    </xf>
    <xf numFmtId="0" fontId="16" fillId="16" borderId="1" xfId="0" applyNumberFormat="1" applyFont="1" applyFill="1" applyBorder="1" applyAlignment="1">
      <alignment horizontal="center" vertical="center" wrapText="1"/>
    </xf>
    <xf numFmtId="0" fontId="24" fillId="16" borderId="1" xfId="0" applyNumberFormat="1" applyFont="1" applyFill="1" applyBorder="1" applyAlignment="1">
      <alignment vertical="top" wrapText="1"/>
    </xf>
    <xf numFmtId="0" fontId="5" fillId="19" borderId="1" xfId="0" applyNumberFormat="1" applyFont="1" applyFill="1" applyBorder="1" applyAlignment="1">
      <alignment horizontal="center" vertical="center" wrapText="1"/>
    </xf>
    <xf numFmtId="0" fontId="26" fillId="19" borderId="1" xfId="0" applyNumberFormat="1" applyFont="1" applyFill="1" applyBorder="1" applyAlignment="1">
      <alignment horizontal="center" vertical="center" wrapText="1"/>
    </xf>
    <xf numFmtId="0" fontId="0" fillId="0" borderId="0" xfId="0" applyNumberFormat="1"/>
    <xf numFmtId="0" fontId="0" fillId="0" borderId="0" xfId="0" applyNumberFormat="1" applyFont="1"/>
    <xf numFmtId="0" fontId="17" fillId="26" borderId="3" xfId="0" applyNumberFormat="1" applyFont="1" applyFill="1" applyBorder="1" applyAlignment="1">
      <alignment vertical="top" wrapText="1"/>
    </xf>
    <xf numFmtId="0" fontId="23" fillId="26" borderId="3" xfId="0" applyNumberFormat="1" applyFont="1" applyFill="1" applyBorder="1" applyAlignment="1">
      <alignment vertical="top" wrapText="1"/>
    </xf>
    <xf numFmtId="0" fontId="13" fillId="21" borderId="9" xfId="0" applyNumberFormat="1" applyFont="1" applyFill="1" applyBorder="1" applyAlignment="1">
      <alignment horizontal="center" vertical="center" wrapText="1"/>
    </xf>
    <xf numFmtId="0" fontId="1" fillId="30" borderId="1" xfId="0" applyNumberFormat="1" applyFont="1" applyFill="1" applyBorder="1" applyAlignment="1">
      <alignment horizontal="center" vertical="center" wrapText="1"/>
    </xf>
    <xf numFmtId="0" fontId="5" fillId="25" borderId="1" xfId="0" applyNumberFormat="1" applyFont="1" applyFill="1" applyBorder="1" applyAlignment="1">
      <alignment horizontal="center" vertical="center" wrapText="1"/>
    </xf>
    <xf numFmtId="0" fontId="4" fillId="25" borderId="1" xfId="0" applyNumberFormat="1" applyFont="1" applyFill="1" applyBorder="1" applyAlignment="1">
      <alignment horizontal="center" vertical="center" wrapText="1"/>
    </xf>
    <xf numFmtId="0" fontId="4" fillId="25" borderId="1" xfId="0" applyNumberFormat="1" applyFont="1" applyFill="1" applyBorder="1" applyAlignment="1">
      <alignment horizontal="center" vertical="top" wrapText="1"/>
    </xf>
    <xf numFmtId="0" fontId="23" fillId="26" borderId="11" xfId="0" applyNumberFormat="1" applyFont="1" applyFill="1" applyBorder="1" applyAlignment="1">
      <alignment vertical="top" wrapText="1"/>
    </xf>
    <xf numFmtId="0" fontId="23" fillId="26" borderId="7" xfId="0" applyNumberFormat="1" applyFont="1" applyFill="1" applyBorder="1" applyAlignment="1">
      <alignment vertical="top" wrapText="1"/>
    </xf>
    <xf numFmtId="0" fontId="1" fillId="25" borderId="1" xfId="0" applyNumberFormat="1" applyFont="1" applyFill="1" applyBorder="1" applyAlignment="1">
      <alignment horizontal="center" vertical="center" wrapText="1"/>
    </xf>
    <xf numFmtId="0" fontId="12" fillId="2" borderId="1" xfId="0" applyNumberFormat="1" applyFont="1" applyFill="1" applyBorder="1" applyAlignment="1">
      <alignment vertical="top" wrapText="1"/>
    </xf>
    <xf numFmtId="0" fontId="1" fillId="25" borderId="1" xfId="0" applyNumberFormat="1" applyFont="1" applyFill="1" applyBorder="1" applyAlignment="1">
      <alignment horizontal="center" vertical="top" wrapText="1"/>
    </xf>
    <xf numFmtId="0" fontId="17" fillId="32" borderId="1" xfId="0" applyNumberFormat="1" applyFont="1" applyFill="1" applyBorder="1" applyAlignment="1">
      <alignment vertical="top" wrapText="1"/>
    </xf>
    <xf numFmtId="0" fontId="12" fillId="28" borderId="1" xfId="0" applyNumberFormat="1" applyFont="1" applyFill="1" applyBorder="1" applyAlignment="1">
      <alignment vertical="top" wrapText="1"/>
    </xf>
    <xf numFmtId="0" fontId="18" fillId="23" borderId="1" xfId="0" applyNumberFormat="1" applyFont="1" applyFill="1" applyBorder="1" applyAlignment="1">
      <alignment horizontal="center" vertical="center" wrapText="1"/>
    </xf>
    <xf numFmtId="0" fontId="1" fillId="22" borderId="1" xfId="0" applyNumberFormat="1" applyFont="1" applyFill="1" applyBorder="1" applyAlignment="1">
      <alignment horizontal="center" vertical="center" wrapText="1"/>
    </xf>
    <xf numFmtId="0" fontId="1" fillId="22" borderId="1" xfId="0" applyNumberFormat="1" applyFont="1" applyFill="1" applyBorder="1" applyAlignment="1">
      <alignment horizontal="center" vertical="top" wrapText="1"/>
    </xf>
    <xf numFmtId="0" fontId="13" fillId="23"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0" fillId="18" borderId="0" xfId="0" applyNumberFormat="1" applyFill="1" applyAlignment="1">
      <alignment horizontal="left" vertical="top" wrapText="1"/>
    </xf>
    <xf numFmtId="0" fontId="23" fillId="28" borderId="1" xfId="0" applyNumberFormat="1" applyFont="1" applyFill="1" applyBorder="1" applyAlignment="1">
      <alignment horizontal="center" vertical="top" wrapText="1"/>
    </xf>
    <xf numFmtId="0" fontId="14" fillId="23"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wrapText="1"/>
    </xf>
    <xf numFmtId="0" fontId="17" fillId="16" borderId="1" xfId="0" applyNumberFormat="1" applyFont="1" applyFill="1" applyBorder="1" applyAlignment="1">
      <alignment vertical="top" wrapText="1"/>
    </xf>
    <xf numFmtId="0" fontId="5" fillId="24" borderId="1" xfId="0" applyNumberFormat="1" applyFont="1" applyFill="1" applyBorder="1" applyAlignment="1">
      <alignment horizontal="center" vertical="center" wrapText="1"/>
    </xf>
    <xf numFmtId="0" fontId="5" fillId="0" borderId="0" xfId="0" applyFont="1"/>
    <xf numFmtId="0" fontId="5" fillId="25" borderId="1" xfId="0" applyNumberFormat="1" applyFont="1" applyFill="1" applyBorder="1" applyAlignment="1">
      <alignment horizontal="center" vertical="top" wrapText="1"/>
    </xf>
    <xf numFmtId="0" fontId="5" fillId="25" borderId="1" xfId="0" applyFont="1" applyFill="1" applyBorder="1" applyAlignment="1">
      <alignment horizontal="center" vertical="top" wrapText="1"/>
    </xf>
    <xf numFmtId="0" fontId="5" fillId="0" borderId="0" xfId="0" applyFont="1" applyAlignment="1">
      <alignment horizontal="center" vertical="center"/>
    </xf>
    <xf numFmtId="0" fontId="5" fillId="17" borderId="1" xfId="0" applyNumberFormat="1" applyFont="1" applyFill="1" applyBorder="1" applyAlignment="1">
      <alignment vertical="center" wrapText="1"/>
    </xf>
    <xf numFmtId="0" fontId="26" fillId="17" borderId="1" xfId="0" applyNumberFormat="1" applyFont="1" applyFill="1" applyBorder="1" applyAlignment="1">
      <alignment vertical="center" wrapText="1"/>
    </xf>
    <xf numFmtId="0" fontId="10" fillId="17" borderId="1" xfId="0" applyFont="1" applyFill="1" applyBorder="1" applyAlignment="1">
      <alignment vertical="center" wrapText="1"/>
    </xf>
    <xf numFmtId="0" fontId="5" fillId="22" borderId="1" xfId="0" applyNumberFormat="1" applyFont="1" applyFill="1" applyBorder="1" applyAlignment="1">
      <alignment vertical="center" wrapText="1"/>
    </xf>
    <xf numFmtId="0" fontId="28" fillId="17" borderId="1" xfId="0" applyFont="1" applyFill="1" applyBorder="1" applyAlignment="1">
      <alignment horizontal="center" vertical="center" wrapText="1"/>
    </xf>
    <xf numFmtId="0" fontId="0" fillId="0" borderId="0" xfId="0" applyAlignment="1">
      <alignment horizontal="center"/>
    </xf>
    <xf numFmtId="0" fontId="9" fillId="0" borderId="0" xfId="0" applyFont="1" applyAlignment="1">
      <alignment horizontal="center"/>
    </xf>
    <xf numFmtId="0" fontId="0" fillId="20" borderId="1" xfId="0" applyNumberFormat="1" applyFont="1" applyFill="1" applyBorder="1" applyAlignment="1">
      <alignment horizontal="center" vertical="center" wrapText="1"/>
    </xf>
    <xf numFmtId="0" fontId="24" fillId="31" borderId="1" xfId="0" applyNumberFormat="1" applyFont="1" applyFill="1" applyBorder="1" applyAlignment="1">
      <alignment vertical="top" wrapText="1"/>
    </xf>
    <xf numFmtId="0" fontId="24" fillId="31" borderId="1" xfId="0" applyFont="1" applyFill="1" applyBorder="1" applyAlignment="1">
      <alignment vertical="top" wrapText="1"/>
    </xf>
    <xf numFmtId="0" fontId="14" fillId="21" borderId="9" xfId="0" applyNumberFormat="1" applyFont="1" applyFill="1" applyBorder="1" applyAlignment="1">
      <alignment horizontal="center" vertical="center" wrapText="1"/>
    </xf>
    <xf numFmtId="0" fontId="14" fillId="21" borderId="9" xfId="0" applyFont="1" applyFill="1" applyBorder="1" applyAlignment="1">
      <alignment horizontal="center" vertical="center" wrapText="1"/>
    </xf>
    <xf numFmtId="0" fontId="9" fillId="0" borderId="1" xfId="0" applyFont="1" applyBorder="1"/>
    <xf numFmtId="0" fontId="5" fillId="0" borderId="1" xfId="0" applyFont="1" applyBorder="1" applyAlignment="1"/>
    <xf numFmtId="0" fontId="5" fillId="7"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9" fillId="7" borderId="1" xfId="0" applyFont="1" applyFill="1" applyBorder="1" applyAlignment="1">
      <alignment horizontal="left" vertical="top" wrapText="1"/>
    </xf>
    <xf numFmtId="0" fontId="9" fillId="5" borderId="1" xfId="0" applyFont="1" applyFill="1" applyBorder="1" applyAlignment="1">
      <alignment horizontal="left" vertical="top" wrapText="1"/>
    </xf>
    <xf numFmtId="0" fontId="9" fillId="8" borderId="1" xfId="0" applyFont="1" applyFill="1" applyBorder="1" applyAlignment="1">
      <alignment horizontal="left" vertical="top" wrapText="1"/>
    </xf>
    <xf numFmtId="0" fontId="9" fillId="9" borderId="1" xfId="0" applyFont="1" applyFill="1" applyBorder="1" applyAlignment="1">
      <alignment horizontal="left" vertical="top" wrapText="1"/>
    </xf>
    <xf numFmtId="0" fontId="9" fillId="10" borderId="1" xfId="0" applyFont="1" applyFill="1" applyBorder="1" applyAlignment="1">
      <alignment horizontal="left" vertical="top" wrapText="1"/>
    </xf>
    <xf numFmtId="0" fontId="9" fillId="11" borderId="1" xfId="0" applyFont="1" applyFill="1" applyBorder="1" applyAlignment="1">
      <alignment horizontal="left" vertical="top" wrapText="1"/>
    </xf>
    <xf numFmtId="0" fontId="7" fillId="0" borderId="1" xfId="0" applyFont="1" applyBorder="1" applyAlignment="1">
      <alignment horizontal="center" vertical="center"/>
    </xf>
    <xf numFmtId="0" fontId="0" fillId="0" borderId="0" xfId="0" applyAlignment="1">
      <alignment horizontal="center" vertical="center"/>
    </xf>
    <xf numFmtId="0" fontId="23" fillId="28" borderId="1" xfId="0" applyFont="1" applyFill="1" applyBorder="1" applyAlignment="1">
      <alignment vertical="top" wrapText="1"/>
    </xf>
    <xf numFmtId="0" fontId="23" fillId="28" borderId="1" xfId="0" applyNumberFormat="1" applyFont="1" applyFill="1" applyBorder="1" applyAlignment="1">
      <alignment vertical="top" wrapText="1"/>
    </xf>
    <xf numFmtId="0" fontId="0" fillId="18"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0" fontId="11" fillId="15" borderId="3" xfId="0" applyFont="1" applyFill="1" applyBorder="1" applyAlignment="1">
      <alignment horizontal="center" vertical="center" wrapText="1"/>
    </xf>
    <xf numFmtId="0" fontId="4" fillId="19"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top" wrapText="1"/>
    </xf>
    <xf numFmtId="0" fontId="5" fillId="30" borderId="1" xfId="0" applyNumberFormat="1" applyFont="1" applyFill="1" applyBorder="1" applyAlignment="1">
      <alignment horizontal="center" vertical="center" wrapText="1"/>
    </xf>
    <xf numFmtId="0" fontId="26" fillId="30" borderId="1" xfId="0" applyFont="1" applyFill="1" applyBorder="1" applyAlignment="1">
      <alignment horizontal="center" vertical="center" wrapText="1"/>
    </xf>
    <xf numFmtId="0" fontId="5" fillId="30" borderId="1" xfId="0" applyFont="1" applyFill="1" applyBorder="1" applyAlignment="1">
      <alignment horizontal="center" vertical="center" wrapText="1"/>
    </xf>
    <xf numFmtId="0" fontId="23" fillId="28" borderId="1" xfId="0" applyFont="1" applyFill="1" applyBorder="1" applyAlignment="1">
      <alignment horizontal="center" vertical="center" wrapText="1"/>
    </xf>
    <xf numFmtId="0" fontId="24" fillId="13" borderId="3" xfId="0" applyFont="1" applyFill="1" applyBorder="1" applyAlignment="1">
      <alignment horizontal="center" vertical="center" wrapText="1"/>
    </xf>
    <xf numFmtId="0" fontId="23" fillId="2" borderId="3" xfId="0" applyFont="1" applyFill="1" applyBorder="1" applyAlignment="1">
      <alignment horizontal="center" vertical="center" wrapText="1"/>
    </xf>
    <xf numFmtId="164" fontId="0" fillId="3" borderId="1" xfId="0" applyNumberFormat="1" applyFont="1" applyFill="1" applyBorder="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4" fillId="32" borderId="1" xfId="0" applyFont="1" applyFill="1" applyBorder="1" applyAlignment="1">
      <alignment horizontal="center" vertical="center" wrapText="1"/>
    </xf>
    <xf numFmtId="0" fontId="12" fillId="28" borderId="1" xfId="0" applyFont="1" applyFill="1" applyBorder="1" applyAlignment="1">
      <alignment horizontal="center" vertical="center" wrapText="1"/>
    </xf>
    <xf numFmtId="164" fontId="0" fillId="18" borderId="1" xfId="0" applyNumberFormat="1" applyFont="1" applyFill="1" applyBorder="1" applyAlignment="1">
      <alignment horizontal="center" vertical="center" wrapText="1"/>
    </xf>
    <xf numFmtId="0" fontId="0" fillId="18" borderId="1"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0" fillId="0" borderId="0" xfId="0" applyFont="1" applyAlignment="1">
      <alignment horizontal="center" vertical="center"/>
    </xf>
    <xf numFmtId="0" fontId="30" fillId="36" borderId="1" xfId="0" applyFont="1" applyFill="1" applyBorder="1" applyAlignment="1">
      <alignment horizontal="left" vertical="top" wrapText="1"/>
    </xf>
    <xf numFmtId="0" fontId="30" fillId="17" borderId="1" xfId="0" applyFont="1" applyFill="1" applyBorder="1" applyAlignment="1">
      <alignment horizontal="left" vertical="top" wrapText="1"/>
    </xf>
    <xf numFmtId="0" fontId="27" fillId="37" borderId="1" xfId="0" applyFont="1" applyFill="1" applyBorder="1" applyAlignment="1">
      <alignment horizontal="center" vertical="center" wrapText="1"/>
    </xf>
    <xf numFmtId="0" fontId="32" fillId="13" borderId="1" xfId="0" applyFont="1" applyFill="1" applyBorder="1" applyAlignment="1">
      <alignment horizontal="center" vertical="center" wrapText="1"/>
    </xf>
    <xf numFmtId="0" fontId="33" fillId="13" borderId="1" xfId="0" applyNumberFormat="1"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3" fillId="32" borderId="1" xfId="0" applyNumberFormat="1" applyFont="1" applyFill="1" applyBorder="1" applyAlignment="1">
      <alignment horizontal="center" vertical="center" wrapText="1"/>
    </xf>
    <xf numFmtId="0" fontId="27"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0" fontId="27" fillId="17" borderId="1" xfId="0" applyFont="1" applyFill="1" applyBorder="1" applyAlignment="1">
      <alignment horizontal="center" vertical="center" wrapText="1"/>
    </xf>
    <xf numFmtId="0" fontId="27" fillId="35" borderId="1" xfId="0" applyFont="1" applyFill="1" applyBorder="1" applyAlignment="1">
      <alignment horizontal="center" vertical="center" wrapText="1"/>
    </xf>
    <xf numFmtId="0" fontId="34" fillId="32" borderId="1" xfId="0" applyFont="1" applyFill="1" applyBorder="1" applyAlignment="1">
      <alignment horizontal="center" vertical="center"/>
    </xf>
    <xf numFmtId="0" fontId="27" fillId="39" borderId="1" xfId="0" applyFont="1" applyFill="1" applyBorder="1" applyAlignment="1">
      <alignment horizontal="left" vertical="top" wrapText="1"/>
    </xf>
    <xf numFmtId="0" fontId="27" fillId="37"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4" fillId="13" borderId="14" xfId="0" applyFont="1" applyFill="1" applyBorder="1" applyAlignment="1">
      <alignment horizontal="center" vertical="center" wrapText="1"/>
    </xf>
    <xf numFmtId="0" fontId="27" fillId="36" borderId="9" xfId="0" applyFont="1" applyFill="1" applyBorder="1" applyAlignment="1">
      <alignment horizontal="center" vertical="center" wrapText="1"/>
    </xf>
    <xf numFmtId="0" fontId="30" fillId="36" borderId="9" xfId="0" applyFont="1" applyFill="1" applyBorder="1" applyAlignment="1">
      <alignment horizontal="left" vertical="top" wrapText="1"/>
    </xf>
    <xf numFmtId="0" fontId="34" fillId="40" borderId="9" xfId="0" applyFont="1" applyFill="1" applyBorder="1" applyAlignment="1">
      <alignment horizontal="center" vertical="center" wrapText="1"/>
    </xf>
    <xf numFmtId="0" fontId="34" fillId="13" borderId="14" xfId="0" applyFont="1" applyFill="1" applyBorder="1" applyAlignment="1">
      <alignment horizontal="center" vertical="top" wrapText="1"/>
    </xf>
    <xf numFmtId="0" fontId="15" fillId="28" borderId="5" xfId="0" applyFont="1" applyFill="1" applyBorder="1" applyAlignment="1">
      <alignment horizontal="center" vertical="center" wrapText="1"/>
    </xf>
    <xf numFmtId="0" fontId="27" fillId="18" borderId="5" xfId="0" applyFont="1" applyFill="1" applyBorder="1" applyAlignment="1">
      <alignment horizontal="center" vertical="center" wrapText="1"/>
    </xf>
    <xf numFmtId="0" fontId="27" fillId="18" borderId="1" xfId="0" applyFont="1" applyFill="1" applyBorder="1" applyAlignment="1">
      <alignment horizontal="center" vertical="center" wrapText="1"/>
    </xf>
    <xf numFmtId="0" fontId="27" fillId="17" borderId="10" xfId="0" applyFont="1" applyFill="1" applyBorder="1" applyAlignment="1">
      <alignment horizontal="center" vertical="center" wrapText="1"/>
    </xf>
    <xf numFmtId="0" fontId="30" fillId="17" borderId="10" xfId="0" applyFont="1" applyFill="1" applyBorder="1" applyAlignment="1">
      <alignment horizontal="left" vertical="top" wrapText="1"/>
    </xf>
    <xf numFmtId="0" fontId="14" fillId="16" borderId="9" xfId="0" applyFont="1" applyFill="1" applyBorder="1" applyAlignment="1">
      <alignment horizontal="center" vertical="center" wrapText="1"/>
    </xf>
    <xf numFmtId="0" fontId="23" fillId="16" borderId="11" xfId="0" applyFont="1" applyFill="1" applyBorder="1" applyAlignment="1">
      <alignment horizontal="center" vertical="center"/>
    </xf>
    <xf numFmtId="0" fontId="23" fillId="16" borderId="8"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5" xfId="0" applyFont="1" applyFill="1" applyBorder="1" applyAlignment="1">
      <alignment horizontal="center" vertical="center" wrapText="1"/>
    </xf>
    <xf numFmtId="0" fontId="36" fillId="35" borderId="5" xfId="0" applyFont="1" applyFill="1" applyBorder="1" applyAlignment="1">
      <alignment horizontal="center" vertical="center" wrapText="1"/>
    </xf>
    <xf numFmtId="0" fontId="36" fillId="35" borderId="1" xfId="0" applyFont="1" applyFill="1" applyBorder="1" applyAlignment="1">
      <alignment horizontal="center" vertical="center" wrapText="1"/>
    </xf>
    <xf numFmtId="0" fontId="14" fillId="31" borderId="1" xfId="0" applyFont="1" applyFill="1" applyBorder="1" applyAlignment="1">
      <alignment horizontal="center" vertical="center" wrapText="1"/>
    </xf>
    <xf numFmtId="0" fontId="14" fillId="31" borderId="1" xfId="0" applyNumberFormat="1" applyFont="1" applyFill="1" applyBorder="1" applyAlignment="1">
      <alignment horizontal="center" vertical="center" wrapText="1"/>
    </xf>
    <xf numFmtId="0" fontId="38" fillId="31" borderId="1" xfId="0" applyNumberFormat="1" applyFont="1" applyFill="1" applyBorder="1" applyAlignment="1">
      <alignment vertical="top" wrapText="1"/>
    </xf>
    <xf numFmtId="0" fontId="37" fillId="31" borderId="1" xfId="0" applyFont="1" applyFill="1" applyBorder="1" applyAlignment="1">
      <alignment horizontal="center" vertical="center" wrapText="1"/>
    </xf>
    <xf numFmtId="0" fontId="34" fillId="31" borderId="1" xfId="0" applyFont="1" applyFill="1" applyBorder="1" applyAlignment="1">
      <alignment horizontal="center" vertical="center" wrapText="1"/>
    </xf>
    <xf numFmtId="0" fontId="18" fillId="31" borderId="1" xfId="0" applyNumberFormat="1" applyFont="1" applyFill="1" applyBorder="1" applyAlignment="1">
      <alignment vertical="top" wrapText="1"/>
    </xf>
    <xf numFmtId="0" fontId="23" fillId="31" borderId="1" xfId="0" applyFont="1" applyFill="1" applyBorder="1" applyAlignment="1">
      <alignment horizontal="center" vertical="center" wrapText="1"/>
    </xf>
    <xf numFmtId="0" fontId="38" fillId="31" borderId="1" xfId="0" applyFont="1" applyFill="1" applyBorder="1" applyAlignment="1">
      <alignment horizontal="center" vertical="center" wrapText="1"/>
    </xf>
    <xf numFmtId="0" fontId="38" fillId="31" borderId="1" xfId="0" applyNumberFormat="1" applyFont="1" applyFill="1" applyBorder="1" applyAlignment="1">
      <alignment horizontal="left" vertical="center" wrapText="1"/>
    </xf>
    <xf numFmtId="0" fontId="38" fillId="31" borderId="1" xfId="0" applyNumberFormat="1" applyFont="1" applyFill="1" applyBorder="1" applyAlignment="1">
      <alignment vertical="center" wrapText="1"/>
    </xf>
    <xf numFmtId="0" fontId="37" fillId="0" borderId="0" xfId="0" applyFont="1"/>
    <xf numFmtId="0" fontId="37" fillId="0" borderId="0" xfId="0" applyFont="1" applyAlignment="1">
      <alignment horizontal="center" vertical="center"/>
    </xf>
    <xf numFmtId="0" fontId="14" fillId="15" borderId="1" xfId="0" applyFont="1" applyFill="1" applyBorder="1" applyAlignment="1">
      <alignment horizontal="center" vertical="center" wrapText="1"/>
    </xf>
    <xf numFmtId="0" fontId="14" fillId="15" borderId="1" xfId="0" applyNumberFormat="1" applyFont="1" applyFill="1" applyBorder="1" applyAlignment="1">
      <alignment horizontal="center" vertical="center" wrapText="1"/>
    </xf>
    <xf numFmtId="0" fontId="38" fillId="15" borderId="1" xfId="0" applyNumberFormat="1" applyFont="1" applyFill="1" applyBorder="1" applyAlignment="1">
      <alignment vertical="top" wrapText="1"/>
    </xf>
    <xf numFmtId="0" fontId="38" fillId="15" borderId="1" xfId="0" applyFont="1" applyFill="1" applyBorder="1" applyAlignment="1">
      <alignment horizontal="center" vertical="center" wrapText="1"/>
    </xf>
    <xf numFmtId="0" fontId="23" fillId="0" borderId="0" xfId="0" applyFont="1"/>
    <xf numFmtId="0" fontId="12" fillId="15" borderId="3" xfId="0" applyFont="1" applyFill="1" applyBorder="1" applyAlignment="1">
      <alignment horizontal="center" vertical="center" wrapText="1"/>
    </xf>
    <xf numFmtId="0" fontId="12" fillId="0" borderId="0" xfId="0" applyFont="1"/>
    <xf numFmtId="0" fontId="13" fillId="0" borderId="0" xfId="0" applyFont="1"/>
    <xf numFmtId="0" fontId="23" fillId="15" borderId="1"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23" fillId="16" borderId="1" xfId="0" applyNumberFormat="1"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NumberFormat="1"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1" xfId="0" applyNumberFormat="1" applyFont="1" applyFill="1" applyBorder="1" applyAlignment="1">
      <alignment horizontal="center" vertical="center" wrapText="1"/>
    </xf>
    <xf numFmtId="0" fontId="13" fillId="14" borderId="1" xfId="0" applyNumberFormat="1" applyFont="1" applyFill="1" applyBorder="1" applyAlignment="1">
      <alignment vertical="center" wrapText="1"/>
    </xf>
    <xf numFmtId="0" fontId="23" fillId="16" borderId="1" xfId="0" applyNumberFormat="1" applyFont="1" applyFill="1" applyBorder="1" applyAlignment="1">
      <alignment horizontal="center" vertical="top" wrapText="1"/>
    </xf>
    <xf numFmtId="0" fontId="32" fillId="41" borderId="1" xfId="0" applyFont="1" applyFill="1" applyBorder="1" applyAlignment="1">
      <alignment horizontal="center" vertical="center" wrapText="1"/>
    </xf>
    <xf numFmtId="0" fontId="33" fillId="41" borderId="1" xfId="0" applyNumberFormat="1" applyFont="1" applyFill="1" applyBorder="1" applyAlignment="1">
      <alignment horizontal="center" vertical="center" wrapText="1"/>
    </xf>
    <xf numFmtId="0" fontId="24" fillId="41" borderId="1" xfId="0" applyNumberFormat="1" applyFont="1" applyFill="1" applyBorder="1" applyAlignment="1">
      <alignment vertical="top" wrapText="1"/>
    </xf>
    <xf numFmtId="0" fontId="24" fillId="41" borderId="1" xfId="0" applyFont="1" applyFill="1" applyBorder="1" applyAlignment="1">
      <alignment horizontal="center" vertical="center" wrapText="1"/>
    </xf>
    <xf numFmtId="0" fontId="17" fillId="41" borderId="1" xfId="0" applyNumberFormat="1" applyFont="1" applyFill="1" applyBorder="1" applyAlignment="1">
      <alignment vertical="top" wrapText="1"/>
    </xf>
    <xf numFmtId="0" fontId="17" fillId="41" borderId="1" xfId="0" applyFont="1" applyFill="1" applyBorder="1" applyAlignment="1">
      <alignment vertical="top" wrapText="1"/>
    </xf>
    <xf numFmtId="0" fontId="13" fillId="14" borderId="3" xfId="0" applyFont="1" applyFill="1" applyBorder="1" applyAlignment="1">
      <alignment horizontal="center" vertical="center" wrapText="1"/>
    </xf>
    <xf numFmtId="0" fontId="2" fillId="3" borderId="1" xfId="0" applyNumberFormat="1" applyFont="1" applyFill="1" applyBorder="1" applyAlignment="1">
      <alignment vertical="top" wrapText="1"/>
    </xf>
    <xf numFmtId="0" fontId="2" fillId="18" borderId="1" xfId="0" applyNumberFormat="1" applyFont="1" applyFill="1" applyBorder="1" applyAlignment="1">
      <alignment vertical="top" wrapText="1"/>
    </xf>
    <xf numFmtId="0" fontId="11" fillId="0" borderId="0" xfId="0" applyFont="1"/>
    <xf numFmtId="0" fontId="39" fillId="31" borderId="1" xfId="0" applyNumberFormat="1" applyFont="1" applyFill="1" applyBorder="1" applyAlignment="1">
      <alignment horizontal="center" vertical="center" wrapText="1"/>
    </xf>
    <xf numFmtId="0" fontId="39" fillId="15" borderId="1" xfId="0" applyNumberFormat="1" applyFont="1" applyFill="1" applyBorder="1" applyAlignment="1">
      <alignment horizontal="center" vertical="center" wrapText="1"/>
    </xf>
    <xf numFmtId="0" fontId="1" fillId="17" borderId="1" xfId="0" applyNumberFormat="1" applyFont="1" applyFill="1" applyBorder="1" applyAlignment="1">
      <alignment horizontal="center" vertical="center" wrapText="1"/>
    </xf>
    <xf numFmtId="0" fontId="39" fillId="31"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40" fillId="3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39" fillId="28" borderId="1" xfId="0" applyNumberFormat="1" applyFont="1" applyFill="1" applyBorder="1" applyAlignment="1">
      <alignment horizontal="center" vertical="center" wrapText="1"/>
    </xf>
    <xf numFmtId="0" fontId="39"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0" fontId="41" fillId="28" borderId="1"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28" borderId="1" xfId="0" applyFont="1" applyFill="1" applyBorder="1" applyAlignment="1">
      <alignment horizontal="center" vertical="center" wrapText="1"/>
    </xf>
    <xf numFmtId="0" fontId="42" fillId="13" borderId="1" xfId="0" applyNumberFormat="1"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18" fillId="31" borderId="1" xfId="0" applyNumberFormat="1" applyFont="1" applyFill="1" applyBorder="1" applyAlignment="1">
      <alignment horizontal="center" vertical="center" wrapText="1"/>
    </xf>
    <xf numFmtId="0" fontId="4" fillId="4" borderId="1" xfId="0" applyNumberFormat="1" applyFont="1" applyFill="1" applyBorder="1" applyAlignment="1">
      <alignment horizontal="center" vertical="center" wrapText="1"/>
    </xf>
    <xf numFmtId="0" fontId="42" fillId="32" borderId="1" xfId="0" applyNumberFormat="1" applyFont="1" applyFill="1" applyBorder="1" applyAlignment="1">
      <alignment horizontal="center" vertical="center" wrapText="1"/>
    </xf>
    <xf numFmtId="0" fontId="38" fillId="28" borderId="1" xfId="0" applyNumberFormat="1" applyFont="1" applyFill="1" applyBorder="1" applyAlignment="1">
      <alignment horizontal="center" vertical="center" wrapText="1"/>
    </xf>
    <xf numFmtId="0" fontId="18" fillId="15" borderId="1" xfId="0" applyNumberFormat="1" applyFont="1" applyFill="1" applyBorder="1" applyAlignment="1">
      <alignment horizontal="center" vertical="center" wrapText="1"/>
    </xf>
    <xf numFmtId="0" fontId="4" fillId="17" borderId="1" xfId="0" applyNumberFormat="1" applyFont="1" applyFill="1" applyBorder="1" applyAlignment="1">
      <alignment horizontal="center" wrapText="1"/>
    </xf>
    <xf numFmtId="0" fontId="4" fillId="17" borderId="1" xfId="0" applyNumberFormat="1" applyFont="1" applyFill="1" applyBorder="1" applyAlignment="1">
      <alignment horizontal="center" vertical="center" wrapText="1"/>
    </xf>
    <xf numFmtId="0" fontId="42" fillId="41" borderId="1" xfId="0" applyNumberFormat="1" applyFont="1" applyFill="1" applyBorder="1" applyAlignment="1">
      <alignment horizontal="center" vertical="center" wrapText="1"/>
    </xf>
    <xf numFmtId="0" fontId="38" fillId="16" borderId="1" xfId="0" applyNumberFormat="1"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37" fillId="28" borderId="1" xfId="0" applyNumberFormat="1" applyFont="1" applyFill="1" applyBorder="1" applyAlignment="1">
      <alignment horizontal="center" vertical="center" wrapText="1"/>
    </xf>
    <xf numFmtId="0" fontId="43" fillId="13"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31"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38" fillId="13" borderId="1" xfId="0" applyNumberFormat="1" applyFont="1" applyFill="1" applyBorder="1" applyAlignment="1">
      <alignment horizontal="center" vertical="center" wrapText="1"/>
    </xf>
    <xf numFmtId="0" fontId="43" fillId="41" borderId="1" xfId="0" applyFont="1" applyFill="1" applyBorder="1" applyAlignment="1">
      <alignment horizontal="center" vertical="center" wrapText="1"/>
    </xf>
    <xf numFmtId="0" fontId="18" fillId="16" borderId="1" xfId="0" applyFont="1" applyFill="1" applyBorder="1" applyAlignment="1">
      <alignment horizontal="center" vertical="center" wrapText="1"/>
    </xf>
    <xf numFmtId="0" fontId="18" fillId="28"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18" fillId="3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18" borderId="1"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3" borderId="1" xfId="0" applyNumberFormat="1" applyFont="1" applyFill="1" applyBorder="1" applyAlignment="1">
      <alignment vertical="center" wrapText="1"/>
    </xf>
    <xf numFmtId="0" fontId="18" fillId="13"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18" fillId="31" borderId="1" xfId="0" applyNumberFormat="1" applyFont="1" applyFill="1" applyBorder="1" applyAlignment="1">
      <alignment horizontal="center" wrapText="1"/>
    </xf>
    <xf numFmtId="0" fontId="38" fillId="32" borderId="1" xfId="0" applyNumberFormat="1" applyFont="1" applyFill="1" applyBorder="1" applyAlignment="1">
      <alignment horizontal="center" vertical="top" wrapText="1"/>
    </xf>
    <xf numFmtId="0" fontId="18" fillId="28" borderId="1" xfId="0" applyNumberFormat="1" applyFont="1" applyFill="1" applyBorder="1" applyAlignment="1">
      <alignment horizontal="center" vertical="top" wrapText="1"/>
    </xf>
    <xf numFmtId="0" fontId="4" fillId="17" borderId="1" xfId="0" applyFont="1" applyFill="1" applyBorder="1" applyAlignment="1">
      <alignment vertical="center" wrapText="1"/>
    </xf>
    <xf numFmtId="0" fontId="4" fillId="17" borderId="1" xfId="0" applyNumberFormat="1" applyFont="1" applyFill="1" applyBorder="1" applyAlignment="1">
      <alignment vertical="center" wrapText="1"/>
    </xf>
    <xf numFmtId="0" fontId="18" fillId="28" borderId="1" xfId="0" applyNumberFormat="1" applyFont="1" applyFill="1" applyBorder="1" applyAlignment="1">
      <alignment horizontal="center" vertical="center" wrapText="1"/>
    </xf>
    <xf numFmtId="0" fontId="4" fillId="4" borderId="1" xfId="0" applyNumberFormat="1" applyFont="1" applyFill="1" applyBorder="1" applyAlignment="1">
      <alignment horizontal="center" wrapText="1"/>
    </xf>
    <xf numFmtId="0" fontId="4" fillId="0" borderId="0" xfId="0" applyFont="1"/>
    <xf numFmtId="0" fontId="1" fillId="0" borderId="1" xfId="0" applyFont="1" applyFill="1" applyBorder="1" applyAlignment="1">
      <alignment horizontal="center" vertical="center" wrapText="1"/>
    </xf>
    <xf numFmtId="0" fontId="4" fillId="0" borderId="1" xfId="0" applyNumberFormat="1" applyFont="1" applyFill="1" applyBorder="1" applyAlignment="1">
      <alignment vertical="center" wrapText="1"/>
    </xf>
    <xf numFmtId="0" fontId="2" fillId="0" borderId="1" xfId="0" applyNumberFormat="1" applyFont="1" applyFill="1" applyBorder="1" applyAlignment="1">
      <alignment vertical="top" wrapText="1"/>
    </xf>
    <xf numFmtId="0" fontId="4" fillId="0" borderId="1" xfId="0" applyFont="1" applyFill="1" applyBorder="1" applyAlignment="1">
      <alignment vertical="center" wrapText="1"/>
    </xf>
    <xf numFmtId="0" fontId="1" fillId="0" borderId="1" xfId="0" applyNumberFormat="1" applyFont="1" applyFill="1" applyBorder="1" applyAlignment="1">
      <alignment vertical="center" wrapText="1"/>
    </xf>
    <xf numFmtId="0" fontId="1" fillId="0" borderId="1" xfId="0" applyFont="1" applyFill="1" applyBorder="1" applyAlignment="1">
      <alignment vertical="center" wrapText="1"/>
    </xf>
    <xf numFmtId="0" fontId="44" fillId="15" borderId="1" xfId="0" applyFont="1" applyFill="1" applyBorder="1" applyAlignment="1">
      <alignment horizontal="center" vertical="center" wrapText="1"/>
    </xf>
    <xf numFmtId="0" fontId="2" fillId="0" borderId="0" xfId="0" applyNumberFormat="1" applyFont="1" applyFill="1" applyAlignment="1">
      <alignment vertical="center" wrapText="1"/>
    </xf>
    <xf numFmtId="0" fontId="2" fillId="0" borderId="1" xfId="0" applyNumberFormat="1" applyFont="1" applyFill="1" applyBorder="1" applyAlignment="1">
      <alignment vertical="center" wrapText="1"/>
    </xf>
    <xf numFmtId="0" fontId="45" fillId="15"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17" borderId="1" xfId="0" applyFont="1" applyFill="1" applyBorder="1" applyAlignment="1">
      <alignment horizontal="center" vertical="center" wrapText="1"/>
    </xf>
    <xf numFmtId="0" fontId="4" fillId="3" borderId="1" xfId="0" applyFont="1" applyFill="1" applyBorder="1" applyAlignment="1">
      <alignment vertical="center" wrapText="1"/>
    </xf>
    <xf numFmtId="0" fontId="5" fillId="20" borderId="1" xfId="0" applyNumberFormat="1" applyFont="1" applyFill="1" applyBorder="1" applyAlignment="1">
      <alignment vertical="center" wrapText="1"/>
    </xf>
    <xf numFmtId="0" fontId="5" fillId="3" borderId="1" xfId="0" applyFont="1" applyFill="1" applyBorder="1" applyAlignment="1">
      <alignment horizontal="left" vertical="center" wrapText="1"/>
    </xf>
    <xf numFmtId="0" fontId="0" fillId="3" borderId="1" xfId="0" applyFont="1" applyFill="1" applyBorder="1" applyAlignment="1">
      <alignment horizontal="left" vertical="top" wrapText="1"/>
    </xf>
    <xf numFmtId="0" fontId="23" fillId="13" borderId="1" xfId="0" applyNumberFormat="1" applyFont="1" applyFill="1" applyBorder="1" applyAlignment="1">
      <alignment vertical="top" wrapText="1"/>
    </xf>
    <xf numFmtId="0" fontId="16" fillId="13" borderId="3" xfId="0" applyFont="1" applyFill="1" applyBorder="1" applyAlignment="1">
      <alignment vertical="top" wrapText="1"/>
    </xf>
    <xf numFmtId="0" fontId="16" fillId="26" borderId="3" xfId="0" applyNumberFormat="1" applyFont="1" applyFill="1" applyBorder="1" applyAlignment="1">
      <alignment vertical="top" wrapText="1"/>
    </xf>
    <xf numFmtId="0" fontId="46" fillId="31" borderId="1" xfId="0" applyFont="1" applyFill="1" applyBorder="1" applyAlignment="1">
      <alignment horizontal="center" vertical="center" wrapText="1"/>
    </xf>
    <xf numFmtId="0" fontId="31" fillId="38" borderId="1" xfId="0" applyFont="1" applyFill="1" applyBorder="1" applyAlignment="1">
      <alignment horizontal="left" vertical="top" wrapText="1"/>
    </xf>
    <xf numFmtId="0" fontId="7" fillId="36" borderId="3" xfId="0" applyFont="1" applyFill="1" applyBorder="1" applyAlignment="1">
      <alignment horizontal="center" vertical="center" wrapText="1"/>
    </xf>
    <xf numFmtId="0" fontId="24" fillId="38" borderId="5" xfId="0" applyFont="1" applyFill="1" applyBorder="1" applyAlignment="1">
      <alignment vertical="top" wrapText="1"/>
    </xf>
    <xf numFmtId="0" fontId="24" fillId="38" borderId="1" xfId="0" applyFont="1" applyFill="1" applyBorder="1" applyAlignment="1">
      <alignment vertical="top" wrapText="1"/>
    </xf>
    <xf numFmtId="0" fontId="4"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0" fillId="18" borderId="1" xfId="0" applyNumberFormat="1" applyFill="1" applyBorder="1" applyAlignment="1">
      <alignment horizontal="left" vertical="top" wrapText="1"/>
    </xf>
    <xf numFmtId="0" fontId="23" fillId="2" borderId="1" xfId="0" applyFont="1" applyFill="1" applyBorder="1" applyAlignment="1">
      <alignment horizontal="center" vertical="center" wrapText="1"/>
    </xf>
    <xf numFmtId="0" fontId="12" fillId="31" borderId="1" xfId="0" applyFont="1" applyFill="1" applyBorder="1" applyAlignment="1">
      <alignment horizontal="center" vertical="center" wrapText="1"/>
    </xf>
    <xf numFmtId="0" fontId="1" fillId="4" borderId="1" xfId="0" applyFont="1" applyFill="1" applyBorder="1" applyAlignment="1">
      <alignment vertical="center" wrapText="1"/>
    </xf>
    <xf numFmtId="0" fontId="4" fillId="4" borderId="1" xfId="0" applyNumberFormat="1" applyFont="1" applyFill="1" applyBorder="1" applyAlignment="1">
      <alignment vertical="center" wrapText="1"/>
    </xf>
    <xf numFmtId="0" fontId="14" fillId="21" borderId="1" xfId="0" applyNumberFormat="1"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 fillId="42" borderId="1" xfId="0" applyNumberFormat="1" applyFont="1" applyFill="1" applyBorder="1" applyAlignment="1">
      <alignment horizontal="center" vertical="center" wrapText="1"/>
    </xf>
    <xf numFmtId="0" fontId="1" fillId="42" borderId="1" xfId="0" applyFont="1" applyFill="1" applyBorder="1" applyAlignment="1">
      <alignment horizontal="center" vertical="center" wrapText="1"/>
    </xf>
    <xf numFmtId="0" fontId="11" fillId="18" borderId="1" xfId="0" applyFont="1" applyFill="1" applyBorder="1" applyAlignment="1">
      <alignment horizontal="left" vertical="center" wrapText="1"/>
    </xf>
    <xf numFmtId="0" fontId="17" fillId="36" borderId="10" xfId="0" applyFont="1" applyFill="1" applyBorder="1" applyAlignment="1">
      <alignment vertical="top" wrapText="1"/>
    </xf>
    <xf numFmtId="0" fontId="48" fillId="0" borderId="0" xfId="0" applyFont="1" applyAlignment="1">
      <alignment horizontal="left" vertical="center"/>
    </xf>
    <xf numFmtId="0" fontId="0" fillId="0" borderId="0" xfId="0" applyAlignment="1">
      <alignment horizontal="left" vertical="center" indent="1"/>
    </xf>
    <xf numFmtId="0" fontId="1" fillId="0" borderId="0" xfId="0" applyFont="1" applyAlignment="1">
      <alignment horizontal="left" vertical="center" indent="1"/>
    </xf>
    <xf numFmtId="0" fontId="48" fillId="0" borderId="0" xfId="0" applyFont="1" applyAlignment="1">
      <alignment vertical="center"/>
    </xf>
    <xf numFmtId="0" fontId="1" fillId="0" borderId="0" xfId="0" applyFont="1" applyAlignment="1">
      <alignment horizontal="left" vertical="center"/>
    </xf>
    <xf numFmtId="0" fontId="49" fillId="0" borderId="0" xfId="1" applyAlignment="1">
      <alignment horizontal="left" vertical="center"/>
    </xf>
    <xf numFmtId="0" fontId="49" fillId="0" borderId="0" xfId="1" applyAlignment="1">
      <alignment horizontal="left" vertical="center" indent="1"/>
    </xf>
    <xf numFmtId="0" fontId="0" fillId="20" borderId="1" xfId="0" applyNumberFormat="1" applyFont="1" applyFill="1" applyBorder="1" applyAlignment="1">
      <alignment vertical="center" wrapText="1"/>
    </xf>
    <xf numFmtId="0" fontId="0" fillId="0" borderId="1" xfId="0" applyFont="1" applyFill="1" applyBorder="1" applyAlignment="1">
      <alignment horizontal="center"/>
    </xf>
    <xf numFmtId="0" fontId="8" fillId="0" borderId="1" xfId="0" applyFont="1" applyFill="1" applyBorder="1" applyAlignment="1">
      <alignment horizontal="center"/>
    </xf>
    <xf numFmtId="0" fontId="4" fillId="20"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0" fontId="14" fillId="31" borderId="1" xfId="0" applyFont="1" applyFill="1" applyBorder="1" applyAlignment="1">
      <alignment vertical="center" wrapText="1"/>
    </xf>
    <xf numFmtId="0" fontId="38" fillId="31" borderId="1" xfId="0" applyFont="1" applyFill="1" applyBorder="1" applyAlignment="1">
      <alignment vertical="top" wrapText="1"/>
    </xf>
    <xf numFmtId="0" fontId="11" fillId="3" borderId="1" xfId="0" applyNumberFormat="1" applyFont="1" applyFill="1" applyBorder="1" applyAlignment="1">
      <alignment vertical="center" wrapText="1"/>
    </xf>
    <xf numFmtId="0" fontId="1" fillId="0" borderId="0" xfId="0" applyFont="1"/>
    <xf numFmtId="0" fontId="38" fillId="15" borderId="1" xfId="0" applyNumberFormat="1" applyFont="1" applyFill="1" applyBorder="1" applyAlignment="1">
      <alignment vertical="center" wrapText="1"/>
    </xf>
    <xf numFmtId="0" fontId="34" fillId="32" borderId="9" xfId="0" applyFont="1" applyFill="1" applyBorder="1" applyAlignment="1">
      <alignment horizontal="center" vertical="center" wrapText="1"/>
    </xf>
    <xf numFmtId="0" fontId="31" fillId="38" borderId="2" xfId="0" applyFont="1" applyFill="1" applyBorder="1" applyAlignment="1">
      <alignment horizontal="center" vertical="center" wrapText="1"/>
    </xf>
    <xf numFmtId="0" fontId="17" fillId="36" borderId="1" xfId="0" applyFont="1" applyFill="1" applyBorder="1" applyAlignment="1">
      <alignment horizontal="left" vertical="top" wrapText="1"/>
    </xf>
    <xf numFmtId="0" fontId="31" fillId="39" borderId="2" xfId="0" applyFont="1" applyFill="1" applyBorder="1" applyAlignment="1">
      <alignment horizontal="center" vertical="center" wrapText="1"/>
    </xf>
    <xf numFmtId="0" fontId="30" fillId="20" borderId="1" xfId="0" applyFont="1" applyFill="1" applyBorder="1" applyAlignment="1">
      <alignment horizontal="left" vertical="top" wrapText="1"/>
    </xf>
    <xf numFmtId="0" fontId="30" fillId="20" borderId="1" xfId="0" applyFont="1" applyFill="1" applyBorder="1" applyAlignment="1">
      <alignment horizontal="center" vertical="center" wrapText="1"/>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19" fillId="26" borderId="6" xfId="0" applyFont="1" applyFill="1" applyBorder="1" applyAlignment="1">
      <alignment horizontal="center"/>
    </xf>
    <xf numFmtId="0" fontId="23" fillId="14" borderId="3" xfId="0"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5" xfId="0" applyFont="1" applyFill="1" applyBorder="1" applyAlignment="1">
      <alignment horizontal="center" vertical="center" wrapText="1"/>
    </xf>
    <xf numFmtId="0" fontId="27" fillId="20" borderId="1" xfId="0" applyFont="1" applyFill="1" applyBorder="1" applyAlignment="1">
      <alignment horizontal="center" vertical="center" wrapText="1"/>
    </xf>
    <xf numFmtId="0" fontId="35" fillId="37" borderId="5" xfId="0" applyFont="1" applyFill="1" applyBorder="1" applyAlignment="1">
      <alignment horizontal="center" vertical="center" wrapText="1"/>
    </xf>
    <xf numFmtId="0" fontId="35" fillId="37" borderId="1"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8" borderId="1" xfId="0" applyFont="1" applyFill="1" applyBorder="1" applyAlignment="1">
      <alignment horizontal="center" vertical="center" wrapText="1"/>
    </xf>
    <xf numFmtId="0" fontId="36" fillId="35" borderId="4" xfId="0" applyFont="1" applyFill="1" applyBorder="1" applyAlignment="1">
      <alignment horizontal="center" vertical="top" wrapText="1"/>
    </xf>
    <xf numFmtId="0" fontId="36" fillId="35" borderId="5" xfId="0" applyFont="1" applyFill="1" applyBorder="1" applyAlignment="1">
      <alignment horizontal="center" vertical="top" wrapText="1"/>
    </xf>
    <xf numFmtId="0" fontId="34" fillId="32" borderId="10" xfId="0" applyFont="1" applyFill="1" applyBorder="1" applyAlignment="1">
      <alignment horizontal="center" vertical="center" wrapText="1"/>
    </xf>
    <xf numFmtId="0" fontId="34" fillId="32" borderId="9" xfId="0" applyFont="1" applyFill="1" applyBorder="1" applyAlignment="1">
      <alignment horizontal="center" vertical="center" wrapText="1"/>
    </xf>
    <xf numFmtId="0" fontId="34" fillId="32" borderId="11" xfId="0" applyFont="1" applyFill="1" applyBorder="1" applyAlignment="1">
      <alignment horizontal="center" vertical="center" wrapText="1"/>
    </xf>
    <xf numFmtId="0" fontId="34" fillId="32" borderId="13" xfId="0" applyFont="1" applyFill="1" applyBorder="1" applyAlignment="1">
      <alignment horizontal="center" vertical="center" wrapText="1"/>
    </xf>
    <xf numFmtId="0" fontId="20" fillId="33" borderId="3" xfId="0" applyFont="1" applyFill="1" applyBorder="1" applyAlignment="1">
      <alignment horizontal="center" vertical="center" wrapText="1"/>
    </xf>
    <xf numFmtId="0" fontId="20" fillId="33" borderId="4" xfId="0" applyFont="1" applyFill="1" applyBorder="1" applyAlignment="1">
      <alignment horizontal="center" vertical="center" wrapText="1"/>
    </xf>
    <xf numFmtId="0" fontId="20" fillId="34" borderId="3" xfId="0" applyFont="1" applyFill="1" applyBorder="1" applyAlignment="1">
      <alignment horizontal="center" vertical="center" wrapText="1"/>
    </xf>
    <xf numFmtId="0" fontId="20" fillId="34" borderId="4" xfId="0" applyFont="1" applyFill="1" applyBorder="1" applyAlignment="1">
      <alignment horizontal="center" vertical="center" wrapText="1"/>
    </xf>
    <xf numFmtId="0" fontId="20" fillId="26" borderId="3" xfId="0" applyFont="1" applyFill="1" applyBorder="1" applyAlignment="1">
      <alignment horizontal="center" vertical="center" wrapText="1"/>
    </xf>
    <xf numFmtId="0" fontId="20" fillId="26" borderId="4" xfId="0" applyFont="1" applyFill="1" applyBorder="1" applyAlignment="1">
      <alignment horizontal="center" vertical="center" wrapText="1"/>
    </xf>
    <xf numFmtId="0" fontId="20" fillId="26" borderId="7" xfId="0" applyFont="1" applyFill="1" applyBorder="1" applyAlignment="1">
      <alignment horizontal="center" vertical="center" wrapText="1"/>
    </xf>
    <xf numFmtId="0" fontId="20" fillId="32" borderId="3" xfId="0" applyFont="1" applyFill="1" applyBorder="1" applyAlignment="1">
      <alignment horizontal="center" vertical="center" wrapText="1"/>
    </xf>
    <xf numFmtId="0" fontId="20" fillId="32" borderId="4" xfId="0" applyFont="1" applyFill="1" applyBorder="1" applyAlignment="1">
      <alignment horizontal="center" vertical="center" wrapText="1"/>
    </xf>
    <xf numFmtId="0" fontId="20" fillId="32" borderId="5" xfId="0" applyFont="1" applyFill="1" applyBorder="1" applyAlignment="1">
      <alignment horizontal="center" vertical="center" wrapText="1"/>
    </xf>
    <xf numFmtId="0" fontId="20" fillId="26" borderId="12" xfId="0" applyFont="1" applyFill="1" applyBorder="1" applyAlignment="1">
      <alignment horizontal="center" vertical="center" wrapText="1"/>
    </xf>
    <xf numFmtId="0" fontId="20" fillId="26" borderId="0" xfId="0" applyFont="1" applyFill="1" applyBorder="1" applyAlignment="1">
      <alignment horizontal="center" vertical="center" wrapText="1"/>
    </xf>
    <xf numFmtId="0" fontId="29" fillId="28" borderId="3" xfId="0"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0" fillId="27" borderId="3" xfId="0" applyFont="1" applyFill="1" applyBorder="1" applyAlignment="1">
      <alignment horizontal="center" vertical="center" wrapText="1"/>
    </xf>
    <xf numFmtId="0" fontId="20" fillId="27" borderId="4" xfId="0" applyFont="1" applyFill="1" applyBorder="1" applyAlignment="1">
      <alignment horizontal="center" vertical="center" wrapText="1"/>
    </xf>
    <xf numFmtId="0" fontId="50" fillId="26" borderId="3" xfId="0" applyNumberFormat="1" applyFont="1" applyFill="1" applyBorder="1" applyAlignment="1">
      <alignment vertical="top" wrapText="1"/>
    </xf>
  </cellXfs>
  <cellStyles count="2">
    <cellStyle name="Hyperlink" xfId="1" builtinId="8"/>
    <cellStyle name="Normal" xfId="0" builtinId="0"/>
  </cellStyles>
  <dxfs count="0"/>
  <tableStyles count="0" defaultTableStyle="TableStyleMedium2" defaultPivotStyle="PivotStyleLight16"/>
  <colors>
    <mruColors>
      <color rgb="FF3399FF"/>
      <color rgb="FF281302"/>
      <color rgb="FF003300"/>
      <color rgb="FFFF9933"/>
      <color rgb="FFFF9900"/>
      <color rgb="FF669900"/>
      <color rgb="FF336600"/>
      <color rgb="FF0066CC"/>
      <color rgb="FF008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142876</xdr:colOff>
      <xdr:row>0</xdr:row>
      <xdr:rowOff>0</xdr:rowOff>
    </xdr:from>
    <xdr:to>
      <xdr:col>9</xdr:col>
      <xdr:colOff>206376</xdr:colOff>
      <xdr:row>29</xdr:row>
      <xdr:rowOff>44915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a:stretch>
      </xdr:blipFill>
      <xdr:spPr>
        <a:xfrm>
          <a:off x="1971676" y="0"/>
          <a:ext cx="3721100" cy="5569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123560</xdr:colOff>
      <xdr:row>2</xdr:row>
      <xdr:rowOff>114819</xdr:rowOff>
    </xdr:from>
    <xdr:ext cx="3342710" cy="912939"/>
    <xdr:pic>
      <xdr:nvPicPr>
        <xdr:cNvPr id="2" name="Picture 1" descr="https://encrypted-tbn0.gstatic.com/images?q=tbn:ANd9GcRxbBSebwkAzOxaaDjhdQJCDK7aGZ1o4H2Kx0HpXSWcgRFf8cNENA">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1160" y="495819"/>
          <a:ext cx="3342710" cy="912939"/>
        </a:xfrm>
        <a:prstGeom prst="rect">
          <a:avLst/>
        </a:prstGeom>
        <a:noFill/>
        <a:ln>
          <a:noFill/>
        </a:ln>
      </xdr:spPr>
    </xdr:pic>
    <xdr:clientData/>
  </xdr:oneCellAnchor>
  <xdr:oneCellAnchor>
    <xdr:from>
      <xdr:col>23</xdr:col>
      <xdr:colOff>496806</xdr:colOff>
      <xdr:row>3</xdr:row>
      <xdr:rowOff>125933</xdr:rowOff>
    </xdr:from>
    <xdr:ext cx="3478574" cy="631354"/>
    <xdr:pic>
      <xdr:nvPicPr>
        <xdr:cNvPr id="3" name="il_fi" descr="http://cmsdata.iucn.org/img/logo_biopama_colorsafe_79337.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17606" y="697433"/>
          <a:ext cx="3478574" cy="6313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419100</xdr:colOff>
      <xdr:row>0</xdr:row>
      <xdr:rowOff>0</xdr:rowOff>
    </xdr:from>
    <xdr:to>
      <xdr:col>67</xdr:col>
      <xdr:colOff>444500</xdr:colOff>
      <xdr:row>181</xdr:row>
      <xdr:rowOff>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19100" y="0"/>
          <a:ext cx="40868600" cy="3448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GB" sz="6000" b="1"/>
        </a:p>
        <a:p>
          <a:pPr algn="ctr"/>
          <a:endParaRPr lang="en-GB" sz="6000" b="1"/>
        </a:p>
        <a:p>
          <a:pPr algn="ctr"/>
          <a:endParaRPr lang="en-GB" sz="6000" b="1"/>
        </a:p>
        <a:p>
          <a:pPr algn="ctr"/>
          <a:endParaRPr lang="en-GB" sz="6000" b="1"/>
        </a:p>
        <a:p>
          <a:pPr algn="ctr"/>
          <a:endParaRPr lang="en-GB" sz="6000" b="1"/>
        </a:p>
        <a:p>
          <a:pPr algn="ctr"/>
          <a:r>
            <a:rPr lang="en-GB" sz="6000" b="1"/>
            <a:t>Registro Global de Competencias para Gestores de Áreas Protegidas</a:t>
          </a:r>
        </a:p>
        <a:p>
          <a:pPr algn="ctr"/>
          <a:r>
            <a:rPr lang="en-GB" sz="6000" b="1"/>
            <a:t>Libro de Excel</a:t>
          </a:r>
          <a:endParaRPr lang="en-GB" sz="6000" baseline="0"/>
        </a:p>
        <a:p>
          <a:pPr algn="ctr"/>
          <a:endParaRPr lang="en-GB" sz="4000" baseline="0"/>
        </a:p>
        <a:p>
          <a:pPr algn="ctr"/>
          <a:r>
            <a:rPr lang="en-GB" sz="4000" baseline="0"/>
            <a:t>Este libro acompaña la publicación</a:t>
          </a:r>
        </a:p>
        <a:p>
          <a:pPr algn="ctr"/>
          <a:r>
            <a:rPr lang="en-GB" sz="4000" b="1" baseline="0"/>
            <a:t>Registro Global de Competencias para Gestores de Áreas Protegidas.</a:t>
          </a:r>
        </a:p>
        <a:p>
          <a:pPr algn="ctr"/>
          <a:r>
            <a:rPr lang="en-GB" sz="4000" b="1" baseline="0"/>
            <a:t>Un directorio completo y una guía del usuario sobre las habilidades, el conocimiento </a:t>
          </a:r>
        </a:p>
        <a:p>
          <a:pPr algn="ctr"/>
          <a:r>
            <a:rPr lang="en-GB" sz="4000" b="1" baseline="0"/>
            <a:t>y las cualidades personales requeridas por los gestores, el personal y los guardianes de áreas protegidas </a:t>
          </a:r>
        </a:p>
        <a:p>
          <a:pPr algn="ctr"/>
          <a:r>
            <a:rPr lang="en-GB" sz="4000" b="1" baseline="0"/>
            <a:t>y otras áreas conservadas.</a:t>
          </a:r>
          <a:br>
            <a:rPr lang="en-GB" sz="4000" baseline="0"/>
          </a:br>
          <a:r>
            <a:rPr lang="en-GB" sz="4000" baseline="0"/>
            <a:t>Disponible en:   www.iucn.org/resources/publications</a:t>
          </a:r>
          <a:br>
            <a:rPr lang="en-GB" sz="4000" baseline="0"/>
          </a:br>
          <a:br>
            <a:rPr lang="en-GB" sz="4000" baseline="0"/>
          </a:br>
          <a:r>
            <a:rPr lang="en-GB" sz="5400" b="1">
              <a:effectLst/>
              <a:latin typeface="+mn-lt"/>
              <a:ea typeface="Times New Roman"/>
              <a:cs typeface="Times New Roman"/>
            </a:rPr>
            <a:t>Términos de Uso</a:t>
          </a:r>
        </a:p>
        <a:p>
          <a:pPr algn="ctr">
            <a:lnSpc>
              <a:spcPct val="115000"/>
            </a:lnSpc>
            <a:spcBef>
              <a:spcPts val="300"/>
            </a:spcBef>
            <a:spcAft>
              <a:spcPts val="300"/>
            </a:spcAft>
          </a:pPr>
          <a:r>
            <a:rPr lang="en-GB" sz="4000"/>
            <a:t>Copyright: © 2016 Unión Internacional para la Conservación de la Naturaleza y los Recursos Naturales.</a:t>
          </a:r>
        </a:p>
        <a:p>
          <a:pPr algn="ctr">
            <a:lnSpc>
              <a:spcPct val="115000"/>
            </a:lnSpc>
            <a:spcBef>
              <a:spcPts val="300"/>
            </a:spcBef>
            <a:spcAft>
              <a:spcPts val="300"/>
            </a:spcAft>
          </a:pPr>
          <a:r>
            <a:rPr lang="en-GB" sz="4000"/>
            <a:t>Se autoriza la reproducción de esta publicación (en su totalidad o en forma modificada) con fines educativos u otros fines no comerciales sin el permiso previo por escrito del titular de los derechos de autor, siempre que se reconozca plenamente la fuente.</a:t>
          </a:r>
        </a:p>
        <a:p>
          <a:pPr algn="ctr">
            <a:lnSpc>
              <a:spcPct val="115000"/>
            </a:lnSpc>
            <a:spcBef>
              <a:spcPts val="300"/>
            </a:spcBef>
            <a:spcAft>
              <a:spcPts val="300"/>
            </a:spcAft>
          </a:pPr>
          <a:r>
            <a:rPr lang="en-GB" sz="4000"/>
            <a:t>Se prohíbe la reproducción de esta publicación (en su totalidad o en forma modificada) para reventa u otros propósitos comerciales sin el permiso previo por escrito del propietario de los derechos de autor.</a:t>
          </a:r>
        </a:p>
        <a:p>
          <a:pPr algn="ctr">
            <a:lnSpc>
              <a:spcPct val="115000"/>
            </a:lnSpc>
            <a:spcBef>
              <a:spcPts val="300"/>
            </a:spcBef>
            <a:spcAft>
              <a:spcPts val="300"/>
            </a:spcAft>
          </a:pPr>
          <a:r>
            <a:rPr lang="en-GB" sz="4000"/>
            <a:t>Citación. Appleton, M.R. (2020). Un registro global de competencias para los gestores de áreas protegidas. Gland, Suiza: UICN. Libro de Excel. UICN, Gland, Suiza.</a:t>
          </a:r>
        </a:p>
        <a:p>
          <a:pPr algn="ctr">
            <a:lnSpc>
              <a:spcPct val="115000"/>
            </a:lnSpc>
            <a:spcBef>
              <a:spcPts val="300"/>
            </a:spcBef>
            <a:spcAft>
              <a:spcPts val="300"/>
            </a:spcAft>
          </a:pPr>
          <a:r>
            <a:rPr lang="en-GB" sz="5400" b="1"/>
            <a:t>COPIAR Y ADAPTAR LAS COMPETENCIAS</a:t>
          </a:r>
        </a:p>
        <a:p>
          <a:pPr algn="ctr">
            <a:lnSpc>
              <a:spcPct val="115000"/>
            </a:lnSpc>
            <a:spcBef>
              <a:spcPts val="300"/>
            </a:spcBef>
            <a:spcAft>
              <a:spcPts val="300"/>
            </a:spcAft>
          </a:pPr>
          <a:r>
            <a:rPr lang="en-GB" sz="4000"/>
            <a:t>Se anima a los usuarios a adaptar estas competencias a necesidades y contextos específicos, pero se les pide que reconozcan la fuente y que en sus adaptaciones hagan referencias cruzadas de las competencias con los códigos de las competencias de este trabajo (por ejemplo, BIO 3.4).</a:t>
          </a:r>
        </a:p>
        <a:p>
          <a:pPr algn="ctr">
            <a:lnSpc>
              <a:spcPct val="115000"/>
            </a:lnSpc>
            <a:spcBef>
              <a:spcPts val="300"/>
            </a:spcBef>
            <a:spcAft>
              <a:spcPts val="300"/>
            </a:spcAft>
          </a:pPr>
          <a:r>
            <a:rPr kumimoji="0" lang="en-GB" sz="4000" b="0" i="0" u="none" strike="noStrike" kern="0" cap="none" spc="0" normalizeH="0" baseline="0" noProof="0">
              <a:ln>
                <a:noFill/>
              </a:ln>
              <a:solidFill>
                <a:prstClr val="black"/>
              </a:solidFill>
              <a:effectLst/>
              <a:uLnTx/>
              <a:uFillTx/>
              <a:latin typeface="+mn-lt"/>
              <a:ea typeface="Times New Roman"/>
              <a:cs typeface="Times New Roman"/>
            </a:rPr>
            <a:t>Esta versión de las competencias está "bloqueada" para que no se pueda modificar. Esto evita que los usuarios alteren accidentalmente las competencias, lo que rompería los vínculos internos en el libro de trabajo. Los usuarios pueden copiar y pegar elementos del libro de trabajo y adaptarlos para su propio uso.</a:t>
          </a:r>
          <a:r>
            <a:rPr kumimoji="0" lang="en-GB" sz="4000" b="1" i="0" u="sng" strike="noStrike" kern="0" cap="none" spc="0" normalizeH="0" baseline="0" noProof="0">
              <a:ln>
                <a:noFill/>
              </a:ln>
              <a:solidFill>
                <a:prstClr val="black"/>
              </a:solidFill>
              <a:effectLst/>
              <a:uLnTx/>
              <a:uFillTx/>
              <a:latin typeface="+mn-lt"/>
              <a:ea typeface="Times New Roman"/>
              <a:cs typeface="Times New Roman"/>
            </a:rPr>
            <a:t>LAS VERSIONES ORIGINALES DE TODAS LAS COMPETENCIAS SE ENCUENTRAN EN LA PESTAÑA 3: TODAS LAS COMPETENCIAS (FUENTE). SE RECOMIENDA QUE LA COPIA SE REALICE DESDE ESTA HOJA, YA QUE LAS OTRAS HOJAS SE CONSTRUYEN A PARTIR DE LOS ENLACES EN ELLA Y NO INCLUYEN EL TEXTO ORIGINAL</a:t>
          </a:r>
        </a:p>
        <a:p>
          <a:pPr algn="ctr">
            <a:lnSpc>
              <a:spcPct val="115000"/>
            </a:lnSpc>
            <a:spcBef>
              <a:spcPts val="300"/>
            </a:spcBef>
            <a:spcAft>
              <a:spcPts val="300"/>
            </a:spcAft>
          </a:pPr>
          <a:r>
            <a:rPr kumimoji="0" lang="en-GB" sz="4000" b="0" i="0" u="none" strike="noStrike" kern="0" cap="none" spc="0" normalizeH="0" baseline="0" noProof="0">
              <a:ln>
                <a:noFill/>
              </a:ln>
              <a:solidFill>
                <a:prstClr val="black"/>
              </a:solidFill>
              <a:effectLst/>
              <a:uLnTx/>
              <a:uFillTx/>
              <a:latin typeface="+mn-lt"/>
              <a:ea typeface="Times New Roman"/>
              <a:cs typeface="Times New Roman"/>
            </a:rPr>
            <a:t>Si necesita una versión desbloqueada, envíe una solicitud y una breve explicación al compilador.</a:t>
          </a:r>
        </a:p>
        <a:p>
          <a:pPr algn="ctr">
            <a:lnSpc>
              <a:spcPct val="115000"/>
            </a:lnSpc>
            <a:spcBef>
              <a:spcPts val="300"/>
            </a:spcBef>
            <a:spcAft>
              <a:spcPts val="300"/>
            </a:spcAft>
          </a:pPr>
          <a:r>
            <a:rPr kumimoji="0" lang="en-GB" sz="4000" b="0" i="0" u="none" strike="noStrike" kern="0" cap="none" spc="0" normalizeH="0" baseline="0" noProof="0">
              <a:ln>
                <a:noFill/>
              </a:ln>
              <a:solidFill>
                <a:prstClr val="black"/>
              </a:solidFill>
              <a:effectLst/>
              <a:uLnTx/>
              <a:uFillTx/>
              <a:latin typeface="+mn-lt"/>
              <a:ea typeface="Times New Roman"/>
              <a:cs typeface="Times New Roman"/>
            </a:rPr>
            <a:t>Si desea compartir el libro de trabajo con otras personas, COMPARTE LA VERSIÓN BLOQUEADA ÚNICAMENTE CON EL MISMO TÍTULO.</a:t>
          </a:r>
        </a:p>
        <a:p>
          <a:pPr algn="ctr">
            <a:lnSpc>
              <a:spcPct val="115000"/>
            </a:lnSpc>
            <a:spcBef>
              <a:spcPts val="300"/>
            </a:spcBef>
            <a:spcAft>
              <a:spcPts val="300"/>
            </a:spcAft>
          </a:pPr>
          <a:r>
            <a:rPr kumimoji="0" lang="en-GB" sz="4000" b="0" i="0" u="none" strike="noStrike" kern="0" cap="none" spc="0" normalizeH="0" baseline="0" noProof="0">
              <a:ln>
                <a:noFill/>
              </a:ln>
              <a:solidFill>
                <a:prstClr val="black"/>
              </a:solidFill>
              <a:effectLst/>
              <a:uLnTx/>
              <a:uFillTx/>
              <a:latin typeface="+mn-lt"/>
              <a:ea typeface="Times New Roman"/>
              <a:cs typeface="Times New Roman"/>
            </a:rPr>
            <a:t>Para consultas y más información, comuníquese con Mike Appleton al correo </a:t>
          </a:r>
          <a:r>
            <a:rPr lang="en-GB" sz="4000" baseline="0"/>
            <a:t>mappleton@globalwildlife.org</a:t>
          </a:r>
        </a:p>
        <a:p>
          <a:pPr algn="ctr"/>
          <a:endParaRPr lang="en-GB" sz="4000" baseline="0"/>
        </a:p>
        <a:p>
          <a:pPr algn="ctr"/>
          <a:r>
            <a:rPr lang="en-GB" sz="4000" baseline="0"/>
            <a:t>Mike Appleton es el vicepresidente de desarrollo de capacidades de la CMAP.</a:t>
          </a:r>
        </a:p>
        <a:p>
          <a:pPr algn="ctr"/>
          <a:r>
            <a:rPr lang="en-GB" sz="4000" baseline="0"/>
            <a:t>Trabaja como asesor técnico y consultor independiente, especializado en biodiversidad, </a:t>
          </a:r>
        </a:p>
        <a:p>
          <a:pPr algn="ctr"/>
          <a:r>
            <a:rPr lang="en-GB" sz="4000" baseline="0"/>
            <a:t>conservación, gestión de áreas protegidas y recursos naturales, gobernanza y </a:t>
          </a:r>
        </a:p>
        <a:p>
          <a:pPr algn="ctr"/>
          <a:r>
            <a:rPr lang="en-GB" sz="4000" baseline="0"/>
            <a:t>capacidad de desarrollo, particularmente en Asia, Europa y el Caribe.</a:t>
          </a:r>
          <a:br>
            <a:rPr lang="en-GB" sz="4000" baseline="0"/>
          </a:br>
          <a:endParaRPr lang="en-GB" sz="4000" baseline="0"/>
        </a:p>
        <a:p>
          <a:pPr algn="ctr"/>
          <a:endParaRPr lang="en-GB" sz="4000" baseline="0"/>
        </a:p>
        <a:p>
          <a:pPr algn="ctr"/>
          <a:endParaRPr lang="en-GB" sz="3200" baseline="0"/>
        </a:p>
      </xdr:txBody>
    </xdr:sp>
    <xdr:clientData/>
  </xdr:twoCellAnchor>
  <xdr:twoCellAnchor editAs="oneCell">
    <xdr:from>
      <xdr:col>26</xdr:col>
      <xdr:colOff>285750</xdr:colOff>
      <xdr:row>0</xdr:row>
      <xdr:rowOff>0</xdr:rowOff>
    </xdr:from>
    <xdr:to>
      <xdr:col>43</xdr:col>
      <xdr:colOff>88900</xdr:colOff>
      <xdr:row>23</xdr:row>
      <xdr:rowOff>165525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970250" y="0"/>
          <a:ext cx="10058400" cy="461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114299</xdr:rowOff>
    </xdr:from>
    <xdr:to>
      <xdr:col>25</xdr:col>
      <xdr:colOff>333375</xdr:colOff>
      <xdr:row>66</xdr:row>
      <xdr:rowOff>103909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00025" y="114299"/>
          <a:ext cx="15286759" cy="12562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baseline="0">
              <a:solidFill>
                <a:schemeClr val="dk1"/>
              </a:solidFill>
              <a:effectLst/>
              <a:latin typeface="+mn-lt"/>
              <a:ea typeface="+mn-ea"/>
              <a:cs typeface="+mn-cs"/>
            </a:rPr>
            <a:t>CONTENIDOS</a:t>
          </a:r>
        </a:p>
        <a:p>
          <a:endParaRPr lang="en-GB" sz="1800" b="1">
            <a:solidFill>
              <a:schemeClr val="dk1"/>
            </a:solidFill>
            <a:effectLst/>
            <a:latin typeface="+mn-lt"/>
            <a:ea typeface="+mn-ea"/>
            <a:cs typeface="+mn-cs"/>
          </a:endParaRPr>
        </a:p>
        <a:p>
          <a:r>
            <a:rPr lang="en-GB" sz="1800" b="1">
              <a:solidFill>
                <a:schemeClr val="dk1"/>
              </a:solidFill>
              <a:effectLst/>
              <a:latin typeface="+mn-lt"/>
              <a:ea typeface="+mn-ea"/>
              <a:cs typeface="+mn-cs"/>
            </a:rPr>
            <a:t>Pestaña 1. Descripción de los niveles. </a:t>
          </a:r>
          <a:r>
            <a:rPr lang="en-GB" sz="1800" b="0">
              <a:solidFill>
                <a:schemeClr val="dk1"/>
              </a:solidFill>
              <a:effectLst/>
              <a:latin typeface="+mn-lt"/>
              <a:ea typeface="+mn-ea"/>
              <a:cs typeface="+mn-cs"/>
            </a:rPr>
            <a:t>Cómo se definen los cuatro niveles de personal utilizados en las competencias.</a:t>
          </a:r>
        </a:p>
        <a:p>
          <a:br>
            <a:rPr lang="en-GB" sz="1800">
              <a:solidFill>
                <a:schemeClr val="dk1"/>
              </a:solidFill>
              <a:effectLst/>
              <a:latin typeface="+mn-lt"/>
              <a:ea typeface="+mn-ea"/>
              <a:cs typeface="+mn-cs"/>
            </a:rPr>
          </a:br>
          <a:r>
            <a:rPr lang="en-GB" sz="1800" b="1">
              <a:solidFill>
                <a:schemeClr val="dk1"/>
              </a:solidFill>
              <a:effectLst/>
              <a:latin typeface="+mn-lt"/>
              <a:ea typeface="+mn-ea"/>
              <a:cs typeface="+mn-cs"/>
            </a:rPr>
            <a:t>Pestaña 2. Categorías, niveles y competencias generales. </a:t>
          </a:r>
          <a:r>
            <a:rPr lang="en-GB" sz="1800" b="0">
              <a:solidFill>
                <a:schemeClr val="dk1"/>
              </a:solidFill>
              <a:effectLst/>
              <a:latin typeface="+mn-lt"/>
              <a:ea typeface="+mn-ea"/>
              <a:cs typeface="+mn-cs"/>
            </a:rPr>
            <a:t>En esta se enumeran y definen tres grupos principales de competencias, trece categorías de competencia y sus funciones principales y declaraciones de competencia generales para cada combinación de nivel de categoría.</a:t>
          </a:r>
        </a:p>
        <a:p>
          <a:br>
            <a:rPr lang="en-GB" sz="1800">
              <a:solidFill>
                <a:schemeClr val="dk1"/>
              </a:solidFill>
              <a:effectLst/>
              <a:latin typeface="+mn-lt"/>
              <a:ea typeface="+mn-ea"/>
              <a:cs typeface="+mn-cs"/>
            </a:rPr>
          </a:br>
          <a:r>
            <a:rPr lang="en-GB" sz="1800" b="1">
              <a:solidFill>
                <a:schemeClr val="dk1"/>
              </a:solidFill>
              <a:effectLst/>
              <a:latin typeface="+mn-lt"/>
              <a:ea typeface="+mn-ea"/>
              <a:cs typeface="+mn-cs"/>
            </a:rPr>
            <a:t>Pestaña 3 TODAS LAS COMPETENCIAS (FUENTE). </a:t>
          </a:r>
          <a:r>
            <a:rPr lang="en-GB" sz="1800" b="0">
              <a:solidFill>
                <a:schemeClr val="dk1"/>
              </a:solidFill>
              <a:effectLst/>
              <a:latin typeface="+mn-lt"/>
              <a:ea typeface="+mn-ea"/>
              <a:cs typeface="+mn-cs"/>
            </a:rPr>
            <a:t>Esta es la lista maestra de todas las competencias. Todas las demás pestañas del libro de trabajo están vinculadas desde esta lista, por lo que cualquier cambio realizado en la lista cambiará todas las demás tablas. Cada pestaña incluye las siguientes columnas:</a:t>
          </a:r>
          <a:br>
            <a:rPr lang="en-GB" sz="1800" b="0">
              <a:solidFill>
                <a:schemeClr val="dk1"/>
              </a:solidFill>
              <a:effectLst/>
              <a:latin typeface="+mn-lt"/>
              <a:ea typeface="+mn-ea"/>
              <a:cs typeface="+mn-cs"/>
            </a:rPr>
          </a:br>
          <a:endParaRPr lang="en-GB" sz="1800" b="0">
            <a:solidFill>
              <a:schemeClr val="dk1"/>
            </a:solidFill>
            <a:effectLst/>
            <a:latin typeface="+mn-lt"/>
            <a:ea typeface="+mn-ea"/>
            <a:cs typeface="+mn-cs"/>
          </a:endParaRPr>
        </a:p>
        <a:p>
          <a:r>
            <a:rPr lang="en-GB" sz="1800" b="1" i="1">
              <a:solidFill>
                <a:schemeClr val="dk1"/>
              </a:solidFill>
              <a:effectLst/>
              <a:latin typeface="+mn-lt"/>
              <a:ea typeface="+mn-ea"/>
              <a:cs typeface="+mn-cs"/>
            </a:rPr>
            <a:t>Columna A: un código y un número únicos </a:t>
          </a:r>
          <a:r>
            <a:rPr lang="en-GB" sz="1800" b="0" i="1">
              <a:solidFill>
                <a:schemeClr val="dk1"/>
              </a:solidFill>
              <a:effectLst/>
              <a:latin typeface="+mn-lt"/>
              <a:ea typeface="+mn-ea"/>
              <a:cs typeface="+mn-cs"/>
            </a:rPr>
            <a:t>según la categoría y el nivel. P.ej. BIO 2.3 significa Conservación de la Biodiversidad, Nivel 2, Competencia 3. Estos códigos son esenciales para clasificar y analizar las competencias.</a:t>
          </a:r>
          <a:endParaRPr lang="en-GB" sz="1800" b="0">
            <a:effectLst/>
          </a:endParaRPr>
        </a:p>
        <a:p>
          <a:endParaRPr lang="en-GB" sz="1800" b="1" i="1">
            <a:solidFill>
              <a:schemeClr val="dk1"/>
            </a:solidFill>
            <a:effectLst/>
            <a:latin typeface="+mn-lt"/>
            <a:ea typeface="+mn-ea"/>
            <a:cs typeface="+mn-cs"/>
          </a:endParaRPr>
        </a:p>
        <a:p>
          <a:pPr>
            <a:lnSpc>
              <a:spcPct val="107000"/>
            </a:lnSpc>
            <a:spcAft>
              <a:spcPts val="800"/>
            </a:spcAft>
          </a:pPr>
          <a:r>
            <a:rPr lang="es-419" sz="1800" b="1">
              <a:effectLst/>
              <a:latin typeface="Calibri" panose="020F0502020204030204" pitchFamily="34" charset="0"/>
              <a:ea typeface="Calibri" panose="020F0502020204030204" pitchFamily="34" charset="0"/>
              <a:cs typeface="Times New Roman" panose="02020603050405020304" pitchFamily="18" charset="0"/>
            </a:rPr>
            <a:t>Columna B. Declaración de competencia.</a:t>
          </a:r>
          <a:r>
            <a:rPr lang="es-419" sz="1800">
              <a:effectLst/>
              <a:latin typeface="Calibri" panose="020F0502020204030204" pitchFamily="34" charset="0"/>
              <a:ea typeface="Calibri" panose="020F0502020204030204" pitchFamily="34" charset="0"/>
              <a:cs typeface="Times New Roman" panose="02020603050405020304" pitchFamily="18" charset="0"/>
            </a:rPr>
            <a:t> Cada competencia define una destreza o habilidad específica requerida para la combinación de nivel de categoría relevante y está escrita para que pueda completar la oración.</a:t>
          </a:r>
          <a:endParaRPr lang="es-CR" sz="18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419" sz="1800">
              <a:effectLst/>
              <a:latin typeface="Calibri" panose="020F0502020204030204" pitchFamily="34" charset="0"/>
              <a:ea typeface="Calibri" panose="020F0502020204030204" pitchFamily="34" charset="0"/>
              <a:cs typeface="Times New Roman" panose="02020603050405020304" pitchFamily="18" charset="0"/>
            </a:rPr>
            <a:t> "En este nivel, una persona debería ser capaz de ………….".</a:t>
          </a:r>
        </a:p>
        <a:p>
          <a:endParaRPr lang="en-GB" sz="1800">
            <a:effectLst/>
          </a:endParaRPr>
        </a:p>
        <a:p>
          <a:r>
            <a:rPr lang="es-419" sz="1800" b="1">
              <a:effectLst/>
              <a:latin typeface="Calibri" panose="020F0502020204030204" pitchFamily="34" charset="0"/>
              <a:ea typeface="Calibri" panose="020F0502020204030204" pitchFamily="34" charset="0"/>
              <a:cs typeface="Times New Roman" panose="02020603050405020304" pitchFamily="18" charset="0"/>
            </a:rPr>
            <a:t>Columna C. Detalles, alcance y variaciones.</a:t>
          </a:r>
          <a:r>
            <a:rPr lang="es-419" sz="1800">
              <a:effectLst/>
              <a:latin typeface="Calibri" panose="020F0502020204030204" pitchFamily="34" charset="0"/>
              <a:ea typeface="Calibri" panose="020F0502020204030204" pitchFamily="34" charset="0"/>
              <a:cs typeface="Times New Roman" panose="02020603050405020304" pitchFamily="18" charset="0"/>
            </a:rPr>
            <a:t> Esta es una explicación de la definición de la Columna B, explicando con mayor precisión lo que significa y explicando las variaciones típicas, de modo que la competencia pueda ser entendida claramente de la misma manera por cualquiera que la lea.</a:t>
          </a:r>
          <a:endParaRPr lang="en-GB" sz="1800">
            <a:effectLst/>
          </a:endParaRPr>
        </a:p>
        <a:p>
          <a:endParaRPr lang="en-GB" sz="1800" b="1" i="1">
            <a:solidFill>
              <a:schemeClr val="dk1"/>
            </a:solidFill>
            <a:effectLst/>
            <a:latin typeface="+mn-lt"/>
            <a:ea typeface="+mn-ea"/>
            <a:cs typeface="+mn-cs"/>
          </a:endParaRPr>
        </a:p>
        <a:p>
          <a:r>
            <a:rPr lang="es-419" sz="1800" b="1">
              <a:effectLst/>
              <a:latin typeface="Calibri" panose="020F0502020204030204" pitchFamily="34" charset="0"/>
              <a:ea typeface="Calibri" panose="020F0502020204030204" pitchFamily="34" charset="0"/>
              <a:cs typeface="Times New Roman" panose="02020603050405020304" pitchFamily="18" charset="0"/>
            </a:rPr>
            <a:t>Columna D. Principales requisitos de conocimientos.</a:t>
          </a:r>
          <a:r>
            <a:rPr lang="es-419" sz="1800">
              <a:effectLst/>
              <a:latin typeface="Calibri" panose="020F0502020204030204" pitchFamily="34" charset="0"/>
              <a:ea typeface="Calibri" panose="020F0502020204030204" pitchFamily="34" charset="0"/>
              <a:cs typeface="Times New Roman" panose="02020603050405020304" pitchFamily="18" charset="0"/>
            </a:rPr>
            <a:t> Esta es una breve lista de los requisitos de conocimientos recomendados asociados con la competencia. Aunque la competencia se mide principalmente cuando un individuo demuestra que puede hacer el trabajo, ser competente también requiere que el individuo conozca los hechos y principios específicos requeridos para completar la tarea y el contexto (s) en el que se completa. Además, es posible que sea necesario agregar requisitos específicos de acuerdo con las condiciones locales y para permitir una evaluación y certificación completas.</a:t>
          </a:r>
          <a:endParaRPr lang="en-GB" sz="1800">
            <a:effectLst/>
          </a:endParaRPr>
        </a:p>
        <a:p>
          <a:endParaRPr lang="en-GB" sz="1800" b="1" i="1">
            <a:solidFill>
              <a:schemeClr val="dk1"/>
            </a:solidFill>
            <a:effectLst/>
            <a:latin typeface="+mn-lt"/>
            <a:ea typeface="+mn-ea"/>
            <a:cs typeface="+mn-cs"/>
          </a:endParaRPr>
        </a:p>
        <a:p>
          <a:pPr>
            <a:lnSpc>
              <a:spcPct val="107000"/>
            </a:lnSpc>
            <a:spcAft>
              <a:spcPts val="800"/>
            </a:spcAft>
          </a:pPr>
          <a:r>
            <a:rPr lang="es-419" sz="1800" b="1">
              <a:effectLst/>
              <a:latin typeface="Calibri" panose="020F0502020204030204" pitchFamily="34" charset="0"/>
              <a:ea typeface="Calibri" panose="020F0502020204030204" pitchFamily="34" charset="0"/>
              <a:cs typeface="Times New Roman" panose="02020603050405020304" pitchFamily="18" charset="0"/>
            </a:rPr>
            <a:t>Columna E. Competencias asociadas al nivel.</a:t>
          </a:r>
          <a:r>
            <a:rPr lang="es-419" sz="1800">
              <a:effectLst/>
              <a:latin typeface="Calibri" panose="020F0502020204030204" pitchFamily="34" charset="0"/>
              <a:ea typeface="Calibri" panose="020F0502020204030204" pitchFamily="34" charset="0"/>
              <a:cs typeface="Times New Roman" panose="02020603050405020304" pitchFamily="18" charset="0"/>
            </a:rPr>
            <a:t> Son los códigos de competencias estrechamente relacionadas que pueden superponerse o complementar esta categoría y nivel. Los planificadores del desarrollo de capacidades pueden encontrar útil "agrupar" estos conjuntos de competencias al planificar planes de estudio, eventos de formación o evaluaciones.</a:t>
          </a:r>
          <a:br>
            <a:rPr lang="en-GB" sz="1800">
              <a:solidFill>
                <a:schemeClr val="dk1"/>
              </a:solidFill>
              <a:effectLst/>
              <a:latin typeface="+mn-lt"/>
              <a:ea typeface="+mn-ea"/>
              <a:cs typeface="+mn-cs"/>
            </a:rPr>
          </a:br>
          <a:br>
            <a:rPr lang="en-GB" sz="1800">
              <a:solidFill>
                <a:schemeClr val="dk1"/>
              </a:solidFill>
              <a:effectLst/>
              <a:latin typeface="+mn-lt"/>
              <a:ea typeface="+mn-ea"/>
              <a:cs typeface="+mn-cs"/>
            </a:rPr>
          </a:br>
          <a:r>
            <a:rPr lang="es-419" sz="1800" b="1" i="1">
              <a:effectLst/>
              <a:latin typeface="Calibri" panose="020F0502020204030204" pitchFamily="34" charset="0"/>
              <a:ea typeface="Calibri" panose="020F0502020204030204" pitchFamily="34" charset="0"/>
              <a:cs typeface="Times New Roman" panose="02020603050405020304" pitchFamily="18" charset="0"/>
            </a:rPr>
            <a:t>EJEMPLOS DE EVALUACIÓN / CERTIFICACIÓN</a:t>
          </a:r>
          <a:endParaRPr lang="es-CR" sz="18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419" sz="1800" b="1" i="1">
              <a:effectLst/>
              <a:latin typeface="Calibri" panose="020F0502020204030204" pitchFamily="34" charset="0"/>
              <a:ea typeface="Calibri" panose="020F0502020204030204" pitchFamily="34" charset="0"/>
              <a:cs typeface="Times New Roman" panose="02020603050405020304" pitchFamily="18" charset="0"/>
            </a:rPr>
            <a:t>Columna F. Criterios de rendimiento de ejemplo</a:t>
          </a:r>
          <a:endParaRPr lang="es-CR" sz="18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419" sz="1800" b="1" i="1">
              <a:effectLst/>
              <a:latin typeface="Calibri" panose="020F0502020204030204" pitchFamily="34" charset="0"/>
              <a:ea typeface="Calibri" panose="020F0502020204030204" pitchFamily="34" charset="0"/>
              <a:cs typeface="Times New Roman" panose="02020603050405020304" pitchFamily="18" charset="0"/>
            </a:rPr>
            <a:t>Columna G. Ejemplo de medio de evaluación</a:t>
          </a:r>
          <a:endParaRPr lang="es-CR" sz="1800">
            <a:effectLst/>
            <a:latin typeface="Calibri" panose="020F0502020204030204" pitchFamily="34" charset="0"/>
            <a:ea typeface="Calibri" panose="020F0502020204030204" pitchFamily="34" charset="0"/>
            <a:cs typeface="Times New Roman" panose="02020603050405020304" pitchFamily="18" charset="0"/>
          </a:endParaRPr>
        </a:p>
        <a:p>
          <a:r>
            <a:rPr lang="es-419" sz="1800" b="1" i="1">
              <a:effectLst/>
              <a:latin typeface="Calibri" panose="020F0502020204030204" pitchFamily="34" charset="0"/>
              <a:ea typeface="Calibri" panose="020F0502020204030204" pitchFamily="34" charset="0"/>
              <a:cs typeface="Times New Roman" panose="02020603050405020304" pitchFamily="18" charset="0"/>
            </a:rPr>
            <a:t>Columna H. Requisitos de competencia previa recomendados para el nivel</a:t>
          </a:r>
          <a:br>
            <a:rPr lang="en-GB" sz="1800" b="1" i="1">
              <a:solidFill>
                <a:schemeClr val="dk1"/>
              </a:solidFill>
              <a:effectLst/>
              <a:latin typeface="+mn-lt"/>
              <a:ea typeface="+mn-ea"/>
              <a:cs typeface="+mn-cs"/>
            </a:rPr>
          </a:br>
          <a:br>
            <a:rPr lang="en-GB" sz="1800" b="1" i="1">
              <a:solidFill>
                <a:schemeClr val="dk1"/>
              </a:solidFill>
              <a:effectLst/>
              <a:latin typeface="+mn-lt"/>
              <a:ea typeface="+mn-ea"/>
              <a:cs typeface="+mn-cs"/>
            </a:rPr>
          </a:br>
          <a:r>
            <a:rPr lang="es-419" sz="1800" b="1">
              <a:effectLst/>
              <a:latin typeface="Calibri" panose="020F0502020204030204" pitchFamily="34" charset="0"/>
              <a:ea typeface="Calibri" panose="020F0502020204030204" pitchFamily="34" charset="0"/>
              <a:cs typeface="Times New Roman" panose="02020603050405020304" pitchFamily="18" charset="0"/>
            </a:rPr>
            <a:t>Pestañas 3a - 3n Hojas de trabajo separadas para cada categoría.</a:t>
          </a:r>
          <a:r>
            <a:rPr lang="es-419" sz="1800">
              <a:effectLst/>
              <a:latin typeface="Calibri" panose="020F0502020204030204" pitchFamily="34" charset="0"/>
              <a:ea typeface="Calibri" panose="020F0502020204030204" pitchFamily="34" charset="0"/>
              <a:cs typeface="Times New Roman" panose="02020603050405020304" pitchFamily="18" charset="0"/>
            </a:rPr>
            <a:t> Estos están vinculados a la lista completa de competencias de la pestaña 3. Cualquier cambio realizado en estas tablas romperá el enlace a la pestaña 3.</a:t>
          </a:r>
          <a:br>
            <a:rPr lang="en-GB" sz="1800">
              <a:solidFill>
                <a:schemeClr val="dk1"/>
              </a:solidFill>
              <a:effectLst/>
              <a:latin typeface="+mn-lt"/>
              <a:ea typeface="+mn-ea"/>
              <a:cs typeface="+mn-cs"/>
            </a:rPr>
          </a:br>
          <a:endParaRPr lang="en-GB" sz="1800">
            <a:effectLst/>
          </a:endParaRPr>
        </a:p>
        <a:p>
          <a:r>
            <a:rPr lang="es-419" sz="1800" b="1">
              <a:effectLst/>
              <a:latin typeface="Calibri" panose="020F0502020204030204" pitchFamily="34" charset="0"/>
              <a:ea typeface="Calibri" panose="020F0502020204030204" pitchFamily="34" charset="0"/>
              <a:cs typeface="Times New Roman" panose="02020603050405020304" pitchFamily="18" charset="0"/>
            </a:rPr>
            <a:t>Pestaña 4. Recuentos de categorías y competencias.</a:t>
          </a:r>
          <a:r>
            <a:rPr lang="es-419" sz="1800">
              <a:effectLst/>
              <a:latin typeface="Calibri" panose="020F0502020204030204" pitchFamily="34" charset="0"/>
              <a:ea typeface="Calibri" panose="020F0502020204030204" pitchFamily="34" charset="0"/>
              <a:cs typeface="Times New Roman" panose="02020603050405020304" pitchFamily="18" charset="0"/>
            </a:rPr>
            <a:t> Tablas que muestran el número de competencias en cada categoría y nivel.</a:t>
          </a:r>
        </a:p>
        <a:p>
          <a:endParaRPr lang="en-GB" sz="1100">
            <a:solidFill>
              <a:schemeClr val="dk1"/>
            </a:solidFill>
            <a:effectLst/>
            <a:latin typeface="+mn-lt"/>
            <a:ea typeface="+mn-ea"/>
            <a:cs typeface="+mn-cs"/>
          </a:endParaRPr>
        </a:p>
        <a:p>
          <a:r>
            <a:rPr lang="es-419" sz="1800" b="1">
              <a:effectLst/>
              <a:latin typeface="Calibri" panose="020F0502020204030204" pitchFamily="34" charset="0"/>
              <a:ea typeface="Calibri" panose="020F0502020204030204" pitchFamily="34" charset="0"/>
              <a:cs typeface="Times New Roman" panose="02020603050405020304" pitchFamily="18" charset="0"/>
            </a:rPr>
            <a:t>Pestañas 5a - 5e. Competencias por nivel.</a:t>
          </a:r>
          <a:r>
            <a:rPr lang="es-419" sz="1800">
              <a:effectLst/>
              <a:latin typeface="Calibri" panose="020F0502020204030204" pitchFamily="34" charset="0"/>
              <a:ea typeface="Calibri" panose="020F0502020204030204" pitchFamily="34" charset="0"/>
              <a:cs typeface="Times New Roman" panose="02020603050405020304" pitchFamily="18" charset="0"/>
            </a:rPr>
            <a:t> Estas son las competencias ordenadas primero por nivel, luego por categoría. Están vinculadas a la lista completa de competencias de la Pestaña 3. Cualquier cambio realizado en estas tablas romperá el enlace a la Pestaña 3.</a:t>
          </a:r>
          <a:endParaRPr lang="en-GB" sz="1800" b="1">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28" zoomScaleNormal="100" workbookViewId="0">
      <selection activeCell="M29" sqref="M29"/>
    </sheetView>
  </sheetViews>
  <sheetFormatPr defaultColWidth="9.109375" defaultRowHeight="14.4" x14ac:dyDescent="0.3"/>
  <sheetData/>
  <sheetProtection autoFilter="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sheetPr>
  <dimension ref="A1:H35"/>
  <sheetViews>
    <sheetView showZeros="0" topLeftCell="D24" zoomScale="30" zoomScaleNormal="30" zoomScaleSheetLayoutView="74" workbookViewId="0">
      <selection sqref="A1:E1"/>
    </sheetView>
  </sheetViews>
  <sheetFormatPr defaultColWidth="9.109375" defaultRowHeight="14.4" outlineLevelRow="4" outlineLevelCol="2" x14ac:dyDescent="0.3"/>
  <cols>
    <col min="1" max="1" width="22" customWidth="1"/>
    <col min="2" max="2" width="58.21875" customWidth="1"/>
    <col min="3" max="3" width="69.88671875" customWidth="1" outlineLevel="1"/>
    <col min="4" max="4" width="49.109375" customWidth="1" outlineLevel="1"/>
    <col min="5" max="5" width="26.109375" customWidth="1" outlineLevel="1"/>
    <col min="6" max="6" width="28.10937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72.75" customHeight="1" outlineLevel="1" x14ac:dyDescent="0.3">
      <c r="A2" s="28" t="str">
        <f>'3.Todas las competencia(Fuente'!A2</f>
        <v>GRUPO</v>
      </c>
      <c r="B2" s="28" t="str">
        <f>'3.Todas las competencia(Fuente'!B2</f>
        <v>A. PLANIFICACIÓN, GESTIÓN Y ADMINISTRACIÓN</v>
      </c>
      <c r="C2" s="104" t="str">
        <f>'3.Todas las competencia(Fuente'!C2</f>
        <v>Planificación, manejo y administración de áreas protegidas.</v>
      </c>
      <c r="D2" s="105">
        <f>'3.Todas las competencia(Fuente'!D2</f>
        <v>0</v>
      </c>
      <c r="E2" s="59">
        <f>'3.Todas las competencia(Fuente'!E2</f>
        <v>0</v>
      </c>
      <c r="F2" s="154" t="str">
        <f>'3.Todas las competencia(Fuente'!F2</f>
        <v xml:space="preserve">Not  translated </v>
      </c>
      <c r="G2" s="154" t="str">
        <f>'3.Todas las competencia(Fuente'!G2</f>
        <v xml:space="preserve">Not  translated </v>
      </c>
      <c r="H2" s="74" t="str">
        <f>'3.Todas las competencia(Fuente'!H2</f>
        <v xml:space="preserve">Not  translated </v>
      </c>
    </row>
    <row r="3" spans="1:8" ht="84" outlineLevel="2" x14ac:dyDescent="0.3">
      <c r="A3" s="68" t="str">
        <f>'3.Todas las competencia(Fuente'!A89</f>
        <v>CATEGORÍA</v>
      </c>
      <c r="B3" s="68" t="str">
        <f>'3.Todas las competencia(Fuente'!B89</f>
        <v>FRM. GESTIÓN DE RECURSOS FINANCIEROS Y OPERATIVOS</v>
      </c>
      <c r="C3" s="106" t="str">
        <f>'3.Todas las competencia(Fuente'!C89</f>
        <v>Asegurar que las áreas protegidas estén adecuadamente financiadas y dotadas de recursos, además, que estos estén efectiva y eficientemente designados y utilizados.</v>
      </c>
      <c r="D3" s="107" t="str">
        <f>'3.Todas las competencia(Fuente'!D89</f>
        <v xml:space="preserve"> </v>
      </c>
      <c r="E3" s="25">
        <f>'3.Todas las competencia(Fuente'!E89</f>
        <v>0</v>
      </c>
      <c r="F3" s="164">
        <f>'3.Todas las competencia(Fuente'!F89</f>
        <v>0</v>
      </c>
      <c r="G3" s="164">
        <f>'3.Todas las competencia(Fuente'!G89</f>
        <v>0</v>
      </c>
      <c r="H3" s="25">
        <f>'3.Todas las competencia(Fuente'!H89</f>
        <v>0</v>
      </c>
    </row>
    <row r="4" spans="1:8" ht="56.25" customHeight="1" outlineLevel="4" x14ac:dyDescent="0.3">
      <c r="A4" s="58" t="str">
        <f>'3.Todas las competencia(Fuente'!A90</f>
        <v>CÓDIGO DE NIVEL</v>
      </c>
      <c r="B4" s="58" t="str">
        <f>'3.Todas las competencia(Fuente'!B90</f>
        <v xml:space="preserve">NOMBRE DEL NIVEL </v>
      </c>
      <c r="C4" s="108" t="str">
        <f>'3.Todas las competencia(Fuente'!C90</f>
        <v>COMPETENCIA GENERAL PARA EL NIVEL</v>
      </c>
      <c r="D4" s="108" t="str">
        <f>'3.Todas las competencia(Fuente'!D90</f>
        <v>CONOCIMIENTO Y COMPRENSION GENERAL DE APOYO PARA EL NIVEL</v>
      </c>
      <c r="E4" s="60" t="str">
        <f>'3.Todas las competencia(Fuente'!E90</f>
        <v>COMPETENCIAS ASOCIADAS PARA EL NIVEL</v>
      </c>
      <c r="F4" s="444" t="str">
        <f>'3.Todas las competencia(Fuente'!F90</f>
        <v xml:space="preserve"> ASSESSMENT/CERTIFICATION EXAMPLES</v>
      </c>
      <c r="G4" s="444">
        <f>'3.Todas las competencia(Fuente'!G90</f>
        <v>0</v>
      </c>
      <c r="H4" s="444">
        <f>'3.Todas las competencia(Fuente'!H90</f>
        <v>0</v>
      </c>
    </row>
    <row r="5" spans="1:8" ht="139.5" customHeight="1" outlineLevel="3" x14ac:dyDescent="0.3">
      <c r="A5" s="63" t="str">
        <f>'3.Todas las competencia(Fuente'!A91</f>
        <v>FRM 4</v>
      </c>
      <c r="B5" s="72" t="str">
        <f>'3.Todas las competencia(Fuente'!B91</f>
        <v>GESTIÓN DE RECURSOS FINANCIEROS Y OPERATIVOS.
NIVEL 4</v>
      </c>
      <c r="C5" s="109" t="str">
        <f>'3.Todas las competencia(Fuente'!C91</f>
        <v>Garantizar la disponibilidad de recursos físicos y financieros adecuados en un sistema de áreas protegidas y garantizar su uso efectivo y eficiente.</v>
      </c>
      <c r="D5" s="110" t="str">
        <f>'3.Todas las competencia(Fuente'!D91</f>
        <v>●Presupuestos nacionales y políticas fiscales yprocedimientos.
●Principios y prácticas de planificación empesarial y gestión financiera
●Bienes y servicios proporcionados por áreas protegidas.
●Posibles fuentes de financiación intenacional y apoyo para las áreas protegidas.
●Mejores prácticas y ejemplos globales relevantes (p. Ej. a través de la UICN, Convenios, Programa de Trabajo en Áreas Protegidas CBD).</v>
      </c>
      <c r="E5" s="53" t="str">
        <f>'3.Todas las competencia(Fuente'!E91</f>
        <v>HRM 4; ORG 4; PPP 4; ADR 4; CAC 4; TEC 2</v>
      </c>
      <c r="F5" s="156" t="str">
        <f>'3.Todas las competencia(Fuente'!F91</f>
        <v>EXAMPLE PERFORMANCE CRITERIA</v>
      </c>
      <c r="G5" s="156" t="str">
        <f>'3.Todas las competencia(Fuente'!G91</f>
        <v>EXAMPLE MEANS OF ASSESSMENT</v>
      </c>
      <c r="H5" s="61" t="str">
        <f>'3.Todas las competencia(Fuente'!H91</f>
        <v>RECOMMENDED PRIOR COMPETENCE REQUIREMENTS FOR THE LEVEL</v>
      </c>
    </row>
    <row r="6" spans="1:8" ht="36" outlineLevel="4" x14ac:dyDescent="0.3">
      <c r="A6" s="4" t="str">
        <f>'3.Todas las competencia(Fuente'!A92</f>
        <v>Código</v>
      </c>
      <c r="B6" s="4" t="str">
        <f>'3.Todas las competencia(Fuente'!B92</f>
        <v>Declaración de la competencia. El individuo deberá ser capaz de:</v>
      </c>
      <c r="C6" s="120" t="str">
        <f>'3.Todas las competencia(Fuente'!C92</f>
        <v>Detalles, alcance y variaciones.
Una breve explicación de la competencia.</v>
      </c>
      <c r="D6" s="121" t="str">
        <f>'3.Todas las competencia(Fuente'!D92</f>
        <v>Principales requerimientos de conocimiento para la competencia.</v>
      </c>
      <c r="E6" s="2" t="str">
        <f>'3.Todas las competencia(Fuente'!E92</f>
        <v xml:space="preserve"> </v>
      </c>
      <c r="F6" s="163" t="str">
        <f>'3.Todas las competencia(Fuente'!F92</f>
        <v>Example performance criteria for certification</v>
      </c>
      <c r="G6" s="165" t="str">
        <f>'3.Todas las competencia(Fuente'!G92</f>
        <v>Example means of assessment</v>
      </c>
      <c r="H6" s="33" t="str">
        <f>'3.Todas las competencia(Fuente'!H92</f>
        <v>UNI; FRM 3; CAC 3</v>
      </c>
    </row>
    <row r="7" spans="1:8" ht="158.4" outlineLevel="4" x14ac:dyDescent="0.3">
      <c r="A7" s="19" t="str">
        <f>'3.Todas las competencia(Fuente'!A93</f>
        <v>FRM 4.1</v>
      </c>
      <c r="B7" s="83" t="str">
        <f>'3.Todas las competencia(Fuente'!B93</f>
        <v>Coordinar la movilización de recursos financieos para áreas protegidas.</v>
      </c>
      <c r="C7" s="6" t="str">
        <f>'3.Todas las competencia(Fuente'!C93</f>
        <v>●Preparar análisis financieos, planes financieos a largo plazo y proyecciones financieras para la gestión y expansión del sistema deáreas protegidas.
●Preparar presupuestos anuales basados en el análisis racional de los requerimientos de manejo.
●Identificar bechas y déficit financios.
●Asegurar una financiación central adecuada / mejorada para lasáreas protegidas.
●Identificar y movilizar fuentes potenciales de financiamiento extno y de apoyo (por ejemplo, de donantes, proyectos, asociaciones, etc.). Ver también PPP 4.
●Desarrollar nuevos enfoques para el financiamiento sostenible deAPs (por ejemplo, tarifas por ingreso y servicios turísticos, tarifas por uso de recursos, pagos por servicios ecosistémicos, convocatorias y campañas, etc.).</v>
      </c>
      <c r="D7" s="6" t="str">
        <f>'3.Todas las competencia(Fuente'!D93</f>
        <v>●Legislación, regulaciones y normas sobre planificación financiera y gestió
●Política nacional para presupuestar y financiar A.
●Oportunidades de apoyo de donantes para las AP.
●Opciones de pago por servicios ecosistémicos de las AP.
●Variedad de posibles métodos de autofinanciación para A.</v>
      </c>
      <c r="E7" s="6">
        <f>'3.Todas las competencia(Fuente'!E93</f>
        <v>0</v>
      </c>
      <c r="F7" s="6" t="str">
        <f>'3.Todas las competencia(Fuente'!F93</f>
        <v>• Submit a comprehensive long term financial plan for a PA system (based on an established strategy such as a NBSAP or PA System Plan).
• Demonstrate supporting knowledge.</v>
      </c>
      <c r="G7" s="6" t="str">
        <f>'3.Todas las competencia(Fuente'!G93</f>
        <v>• Accreditation of prior qualifications and experience.
• Evidence portfolio assessment.</v>
      </c>
      <c r="H7" s="3">
        <f>'3.Todas las competencia(Fuente'!H93</f>
        <v>0</v>
      </c>
    </row>
    <row r="8" spans="1:8" ht="129.6" outlineLevel="4" x14ac:dyDescent="0.3">
      <c r="A8" s="19" t="str">
        <f>'3.Todas las competencia(Fuente'!A94</f>
        <v>FRM 4.2</v>
      </c>
      <c r="B8" s="83" t="str">
        <f>'3.Todas las competencia(Fuente'!B94</f>
        <v>Coordinar la provisión de recursos físicos para áreas protegidas.</v>
      </c>
      <c r="C8" s="6" t="str">
        <f>'3.Todas las competencia(Fuente'!C94</f>
        <v>●Identificarlas necesidades materiales de las áreas protegidas en todo el sistema. (infraestructura, equipamiento, consumibles, etc.).
●Asegurar que las áreas protegidas tengan los recursos adecuados de acuerdo con sus necesidades.
●Asegurar que los recursos sean inventariados, monitoreados y conservados.
●Preparar y presentar argumentos justificados para invertir en elsistema de áreas protegidas.
●Identificar formas innovadoras para obtener ecursos adecuados (p. Ej. patrocinio, intercambio de recursos, reciclaje y reutilización, etc.).</v>
      </c>
      <c r="D8" s="6" t="str">
        <f>'3.Todas las competencia(Fuente'!D94</f>
        <v>●Legislación, regulaciones y normas sobre adquisición, gestión y mantenimiento de recursos físicos.
●Oportunidades para mejorar la eficiencia del usode recursos.
●Opciones de patrocinio y donación de material físico.</v>
      </c>
      <c r="E8" s="6">
        <f>'3.Todas las competencia(Fuente'!E94</f>
        <v>0</v>
      </c>
      <c r="F8" s="6" t="str">
        <f>'3.Todas las competencia(Fuente'!F94</f>
        <v>• Submit a comprehensive funding strategy and plan for the PA system.
• Submit evidence of successful mobilisation of adequate/improved funding for PAs.
• Demonstrate supporting knowledge.</v>
      </c>
      <c r="G8" s="6" t="str">
        <f>'3.Todas las competencia(Fuente'!G94</f>
        <v>• Accreditation of prior qualifications and experience.
• Evidence portfolio assessment.</v>
      </c>
      <c r="H8" s="3">
        <f>'3.Todas las competencia(Fuente'!H94</f>
        <v>0</v>
      </c>
    </row>
    <row r="9" spans="1:8" ht="115.2" outlineLevel="4" x14ac:dyDescent="0.3">
      <c r="A9" s="19" t="str">
        <f>'3.Todas las competencia(Fuente'!A95</f>
        <v>FRM 4.3</v>
      </c>
      <c r="B9" s="83" t="str">
        <f>'3.Todas las competencia(Fuente'!B95</f>
        <v>Establecer políticas, procedimientos y normas para el financiamiento ymanejo de recursos en todo el sistema.</v>
      </c>
      <c r="C9" s="6" t="str">
        <f>'3.Todas las competencia(Fuente'!C95</f>
        <v>●Introducir políticas y procedimientos financieos integrales en todo el sistema.
●Establecer normas para una financiación adecuada y equilibrada delas áreas protegidas.
●Establecer normas para la presupuestación, planificación financieragestión y confección de informes dentro del sistema de áreas protegidas.
●Introducir medidas para prevenir y detectar problemas financieos, mala gestión o conductas inapropiadas.</v>
      </c>
      <c r="D9" s="6" t="str">
        <f>'3.Todas las competencia(Fuente'!D95</f>
        <v>●Legislación nacional para la gestión financiera yde impuestos.
●Normas y estándares institucionales para la elaboración de presupuestos, gestión financiera ypresentación de informes.
●Normas y estándares institucionales para adquisiciones, inventarios, mantenimiento y reemplazo de activos físicos.</v>
      </c>
      <c r="E9" s="6">
        <f>'3.Todas las competencia(Fuente'!E95</f>
        <v>0</v>
      </c>
      <c r="F9" s="6" t="str">
        <f>'3.Todas las competencia(Fuente'!F95</f>
        <v>• Submit evidence of professional financial management, monitoring and reporting across the PA system.
• Demonstrate supporting knowledge.</v>
      </c>
      <c r="G9" s="6" t="str">
        <f>'3.Todas las competencia(Fuente'!G95</f>
        <v>• Accreditation of prior qualifications and experience.
• Evidence portfolio assessment.</v>
      </c>
      <c r="H9" s="3">
        <f>'3.Todas las competencia(Fuente'!H95</f>
        <v>0</v>
      </c>
    </row>
    <row r="10" spans="1:8" ht="57.6" outlineLevel="4" x14ac:dyDescent="0.3">
      <c r="A10" s="19" t="str">
        <f>'3.Todas las competencia(Fuente'!A96</f>
        <v>FRM 4.4</v>
      </c>
      <c r="B10" s="83" t="str">
        <f>'3.Todas las competencia(Fuente'!B96</f>
        <v>Contribuir significativamente coniniciativas internacionales para financiamiento y dotarde recursos a las áreas protegidas.</v>
      </c>
      <c r="C10" s="6" t="str">
        <f>'3.Todas las competencia(Fuente'!C96</f>
        <v>●Realizar una contribución significativa y econocida internacionalmente a la financiación de las APs (por ejemplo, através de publicación especializada de lineamientos, mantener una membresía activa dentro de un grupo de especialistas de la UICN, presentación en conferencia o brindar capacitación de alto nivel, etc.)</v>
      </c>
      <c r="D10" s="6" t="str">
        <f>'3.Todas las competencia(Fuente'!D96</f>
        <v>●Ejemplos internacionales y mejores prácticas en iniciativas internacionales sobre financiamiento ydotación de recursos para las AP</v>
      </c>
      <c r="E10" s="6">
        <f>'3.Todas las competencia(Fuente'!E96</f>
        <v>0</v>
      </c>
      <c r="F10" s="6" t="str">
        <f>'3.Todas las competencia(Fuente'!F96</f>
        <v>• Submit evidence of extensive track record of contributions.
• Demonstrate supporting knowledge.</v>
      </c>
      <c r="G10" s="6" t="str">
        <f>'3.Todas las competencia(Fuente'!G96</f>
        <v>• Accreditation of prior qualifications and experience.
• Evidence portfolio assessment.</v>
      </c>
      <c r="H10" s="3">
        <f>'3.Todas las competencia(Fuente'!H96</f>
        <v>0</v>
      </c>
    </row>
    <row r="11" spans="1:8" ht="56.25" customHeight="1" outlineLevel="4" x14ac:dyDescent="0.3">
      <c r="A11" s="58" t="str">
        <f>'3.Todas las competencia(Fuente'!A97</f>
        <v>CÓDIGO DE NIVEL</v>
      </c>
      <c r="B11" s="58" t="str">
        <f>'3.Todas las competencia(Fuente'!B97</f>
        <v xml:space="preserve">NOMBRE DEL NIVEL </v>
      </c>
      <c r="C11" s="108" t="str">
        <f>'3.Todas las competencia(Fuente'!C97</f>
        <v>COMPETENCIA GENERAL PARA EL NIVEL</v>
      </c>
      <c r="D11" s="108" t="str">
        <f>'3.Todas las competencia(Fuente'!D97</f>
        <v>CONOCIMIENTO Y COMPRENSION GENERAL DE APOYO PARA EL NIVEL</v>
      </c>
      <c r="E11" s="60" t="str">
        <f>'3.Todas las competencia(Fuente'!E97</f>
        <v>COMPETENCIAS ASOCIADAS PARA EL NIVEL</v>
      </c>
      <c r="F11" s="444" t="str">
        <f>'3.Todas las competencia(Fuente'!F97</f>
        <v xml:space="preserve"> ASSESSMENT/CERTIFICATION EXAMPLES</v>
      </c>
      <c r="G11" s="444">
        <f>'3.Todas las competencia(Fuente'!G97</f>
        <v>0</v>
      </c>
      <c r="H11" s="444">
        <f>'3.Todas las competencia(Fuente'!H97</f>
        <v>0</v>
      </c>
    </row>
    <row r="12" spans="1:8" ht="102.75" customHeight="1" outlineLevel="3" x14ac:dyDescent="0.4">
      <c r="A12" s="63" t="str">
        <f>'3.Todas las competencia(Fuente'!A98</f>
        <v>FRM 3</v>
      </c>
      <c r="B12" s="72" t="str">
        <f>'3.Todas las competencia(Fuente'!B98</f>
        <v>GESTION DE RECURSOS FINANCIEROS Y OPERATIVOS.
NIVEL 3</v>
      </c>
      <c r="C12" s="118" t="str">
        <f>'3.Todas las competencia(Fuente'!C98</f>
        <v>Identificar y asegurar financiamiento y recursos físicos adecuados para la gestión de un área protegida y asegurar su efectividad y
buena utilización.</v>
      </c>
      <c r="D12" s="110" t="str">
        <f>'3.Todas las competencia(Fuente'!D98</f>
        <v>●Procedimientos legales, organizacionales y requisitos para la gestión financiera
●Principios y prácticas de contabilidad y gestión financiera</v>
      </c>
      <c r="E12" s="53" t="str">
        <f>'3.Todas las competencia(Fuente'!E98</f>
        <v xml:space="preserve"> HRM 3; ORG 3; PPP 3; CAC 3; ADR 3; TEC 2</v>
      </c>
      <c r="F12" s="156" t="str">
        <f>'3.Todas las competencia(Fuente'!F98</f>
        <v>EXAMPLE PERFORMANCE CRITERIA</v>
      </c>
      <c r="G12" s="156" t="str">
        <f>'3.Todas las competencia(Fuente'!G98</f>
        <v>EXAMPLE MEANS OF ASSESSMENT</v>
      </c>
      <c r="H12" s="61" t="str">
        <f>'3.Todas las competencia(Fuente'!H98</f>
        <v>RECOMMENDED PRIOR COMPETENCE REQUIREMENTS FOR THE LEVEL</v>
      </c>
    </row>
    <row r="13" spans="1:8" ht="36" outlineLevel="4" x14ac:dyDescent="0.3">
      <c r="A13" s="4" t="str">
        <f>'3.Todas las competencia(Fuente'!A99</f>
        <v>Código</v>
      </c>
      <c r="B13" s="4" t="str">
        <f>'3.Todas las competencia(Fuente'!B99</f>
        <v>Declaración de la competencia. El individuo deberá ser capaz de:</v>
      </c>
      <c r="C13" s="120" t="str">
        <f>'3.Todas las competencia(Fuente'!C99</f>
        <v>Detalles, alcance y variaciones.
Una breve explicación de la competencia.</v>
      </c>
      <c r="D13" s="121" t="str">
        <f>'3.Todas las competencia(Fuente'!D99</f>
        <v>Principales requerimientos de conocimiento para la competencia.</v>
      </c>
      <c r="E13" s="2" t="str">
        <f>'3.Todas las competencia(Fuente'!E99</f>
        <v xml:space="preserve"> </v>
      </c>
      <c r="F13" s="163" t="str">
        <f>'3.Todas las competencia(Fuente'!F99</f>
        <v>Example performance criteria for certification</v>
      </c>
      <c r="G13" s="165" t="str">
        <f>'3.Todas las competencia(Fuente'!G99</f>
        <v>Example means of assessment</v>
      </c>
      <c r="H13" s="33" t="str">
        <f>'3.Todas las competencia(Fuente'!H99</f>
        <v>UNI; FRM 2; CAC 2</v>
      </c>
    </row>
    <row r="14" spans="1:8" ht="144" outlineLevel="4" x14ac:dyDescent="0.3">
      <c r="A14" s="19" t="str">
        <f>'3.Todas las competencia(Fuente'!A100</f>
        <v>FRM 3.1</v>
      </c>
      <c r="B14" s="83" t="str">
        <f>'3.Todas las competencia(Fuente'!B100</f>
        <v>Garantizar el cumplimiento de la legislación y procedimientos requeridos para el manejo financieo, así como del uso y asignación de recursos.</v>
      </c>
      <c r="C14" s="6" t="str">
        <f>'3.Todas las competencia(Fuente'!C100</f>
        <v>●Introducir procedimientos adecuados para la gestión financiera y lagestión de activos y materiales.
●Asegurar una contabilidad correcta y prevenir / abordar todas las formas de mala gestión o mala utilización.
●Garantizar la gestión correcta y documentación de los materiales y activos (equipos e infraestructura).
●Asegurar el cumplimiento de las regulaciones, para administrar y reportar ingresos e impuestos.
●Cumplir con todos los requisitos de informes, auditoría / inspección y mantenimiento de registros de inventario.</v>
      </c>
      <c r="D14" s="6" t="str">
        <f>'3.Todas las competencia(Fuente'!D100</f>
        <v>●Legislación, regulaciones y normas relevantes para la gestión de finanzas yactivos de las AP.
●Procedimientos profesionales de contabilidad, y gestión de inventario.</v>
      </c>
      <c r="E14" s="6">
        <f>'3.Todas las competencia(Fuente'!E100</f>
        <v>0</v>
      </c>
      <c r="F14" s="6" t="str">
        <f>'3.Todas las competencia(Fuente'!F100</f>
        <v>• Submit independently verified evidence of correct management of finances and assets over one year.
• Demonstrate supporting knowledge.</v>
      </c>
      <c r="G14" s="6" t="str">
        <f>'3.Todas las competencia(Fuente'!G100</f>
        <v>• Accreditation of prior qualifications and experience.
• Evidence portfolio assessment.</v>
      </c>
      <c r="H14" s="6">
        <f>'3.Todas las competencia(Fuente'!H100</f>
        <v>0</v>
      </c>
    </row>
    <row r="15" spans="1:8" ht="86.4" outlineLevel="4" x14ac:dyDescent="0.3">
      <c r="A15" s="19" t="str">
        <f>'3.Todas las competencia(Fuente'!A101</f>
        <v>FRM 3.2</v>
      </c>
      <c r="B15" s="83" t="str">
        <f>'3.Todas las competencia(Fuente'!B101</f>
        <v>Preparar un plan de negocios / plan de sostenibilidad financierapara el área protegida.</v>
      </c>
      <c r="C15" s="6" t="str">
        <f>'3.Todas las competencia(Fuente'!C101</f>
        <v>●Desarrollar un presupuesto y/o un plan de negocios o sostenibilidad financiera para un AP (vinculado a un plan de gestión)
●Identificar los fondos disponibles y la “becha de financiamiento” ente los fondos disponibles y los requerimientos presupuestarios.
●Identificar estrategias y opciones para atender la becha de financiamiento</v>
      </c>
      <c r="D15" s="6" t="str">
        <f>'3.Todas las competencia(Fuente'!D101</f>
        <v>●Teoría y práctica de negocios y / o planificación de la sostenibilidad financier
●Políticas y prácticas actuales para financiarAP.
●Opciones y fuentes para aumentar / diversificar fondos</v>
      </c>
      <c r="E15" s="6">
        <f>'3.Todas las competencia(Fuente'!E101</f>
        <v>0</v>
      </c>
      <c r="F15" s="6" t="str">
        <f>'3.Todas las competencia(Fuente'!F101</f>
        <v>• Submit a detailed business plan (or equivalent) for the PA based on a budgeted management plan.
• Demonstrate supporting knowledge.</v>
      </c>
      <c r="G15" s="6" t="str">
        <f>'3.Todas las competencia(Fuente'!G101</f>
        <v>• Accreditation of prior qualifications and experience.
• Evidence portfolio assessment.</v>
      </c>
      <c r="H15" s="6">
        <f>'3.Todas las competencia(Fuente'!H101</f>
        <v>0</v>
      </c>
    </row>
    <row r="16" spans="1:8" ht="115.2" outlineLevel="4" x14ac:dyDescent="0.3">
      <c r="A16" s="19" t="str">
        <f>'3.Todas las competencia(Fuente'!A102</f>
        <v>FRM 3.3</v>
      </c>
      <c r="B16" s="83" t="str">
        <f>'3.Todas las competencia(Fuente'!B102</f>
        <v>Preparar presupuestos anuales, planes de
financiamiento y planes para asignación de
recursos.</v>
      </c>
      <c r="C16" s="6" t="str">
        <f>'3.Todas las competencia(Fuente'!C102</f>
        <v>● Preparar presupuestos anuales / de mediano plazo para un área
protegida vinculada al plan de negocios y / o plan de gestión.
● Preparar planes anuales de ingresos y gastos para lograr presupuestos
equilibrados y mantener el flujo de caja
● Identificar equisitos para costos recurrentes, compras, inversiones,
adquisiciones, etc.
● Desarrollar presupuestos y planes de financiamiento para p oyectos y
subvenciones.</v>
      </c>
      <c r="D16" s="6" t="str">
        <f>'3.Todas las competencia(Fuente'!D102</f>
        <v>● Legislación, regulaciones y normas para
presupuestar.
● Planificación financiera y ocedimientos
contables.
● Detalles del plan de gestión del AP y del plan
de negocios.</v>
      </c>
      <c r="E16" s="6">
        <f>'3.Todas las competencia(Fuente'!E102</f>
        <v>0</v>
      </c>
      <c r="F16" s="6" t="str">
        <f>'3.Todas las competencia(Fuente'!F102</f>
        <v>• Submit a detailed budget and resourcing plan for the PA, based on the business plan.
• Demonstrate supporting knowledge.</v>
      </c>
      <c r="G16" s="6" t="str">
        <f>'3.Todas las competencia(Fuente'!G102</f>
        <v>• Accreditation of prior qualifications and experience.
• Evidence portfolio assessment.</v>
      </c>
      <c r="H16" s="6">
        <f>'3.Todas las competencia(Fuente'!H102</f>
        <v>0</v>
      </c>
    </row>
    <row r="17" spans="1:8" ht="72" outlineLevel="4" x14ac:dyDescent="0.3">
      <c r="A17" s="19" t="str">
        <f>'3.Todas las competencia(Fuente'!A103</f>
        <v>FRM 3.4</v>
      </c>
      <c r="B17" s="83" t="str">
        <f>'3.Todas las competencia(Fuente'!B103</f>
        <v>Preparar directamente reportes financie os,
así como la información requerida para la
realización de auditorías.</v>
      </c>
      <c r="C17" s="6" t="str">
        <f>'3.Todas las competencia(Fuente'!C103</f>
        <v>● Elaborar informes financie os anuales de acuerdo con los requerimientos
institucionales y legales.
● Asegurar que toda la información esté en su lugar en caso de auditorías
formales.</v>
      </c>
      <c r="D17" s="6" t="str">
        <f>'3.Todas las competencia(Fuente'!D103</f>
        <v>● Legislación, regulaciones y procedimientos
relacionados con informes financie os y
auditorias.</v>
      </c>
      <c r="E17" s="6">
        <f>'3.Todas las competencia(Fuente'!E103</f>
        <v>0</v>
      </c>
      <c r="F17" s="6" t="str">
        <f>'3.Todas las competencia(Fuente'!F103</f>
        <v>• Provide evidence of a satisfactory independent audit report.
• Demonstrate supporting knowledge.</v>
      </c>
      <c r="G17" s="6" t="str">
        <f>'3.Todas las competencia(Fuente'!G103</f>
        <v>• Accreditation of prior qualifications and experience.
• Evidence portfolio assessment.</v>
      </c>
      <c r="H17" s="6">
        <f>'3.Todas las competencia(Fuente'!H103</f>
        <v>0</v>
      </c>
    </row>
    <row r="18" spans="1:8" ht="100.8" outlineLevel="4" x14ac:dyDescent="0.3">
      <c r="A18" s="19" t="str">
        <f>'3.Todas las competencia(Fuente'!A104</f>
        <v>FRM 3.5</v>
      </c>
      <c r="B18" s="83" t="str">
        <f>'3.Todas las competencia(Fuente'!B104</f>
        <v>Identificar y asegurar financiamiento para á eas
protegidas.</v>
      </c>
      <c r="C18" s="6" t="str">
        <f>'3.Todas las competencia(Fuente'!C104</f>
        <v>● Presentar anualmente solicitudes justificadas de p esupuesto a sus
organizaciones o bien ante agencias de financiamiento.
● Identificar y movilizar nuevas fuentes de financiamiento para un ea
protegida (por ejemplo, a través de proyectos, ingresos generados
localmente, etc.).
● Preparar presupuestos de proyectos de acuerdo con los requisitos de los
donantes. Ver también PPP 3.</v>
      </c>
      <c r="D18" s="6" t="str">
        <f>'3.Todas las competencia(Fuente'!D104</f>
        <v>● Legislación, regulaciones y normas sobre
contratos y concesiones en AP.
● Detalles de políticas y opciones de
contratación en el AP.</v>
      </c>
      <c r="E18" s="6">
        <f>'3.Todas las competencia(Fuente'!E104</f>
        <v>0</v>
      </c>
      <c r="F18" s="6" t="str">
        <f>'3.Todas las competencia(Fuente'!F104</f>
        <v>• Submit evidence of preparation and presentation of detailed, rational and well justified requests and proposals for improved long term funding and investment in the PA system.</v>
      </c>
      <c r="G18" s="6" t="str">
        <f>'3.Todas las competencia(Fuente'!G104</f>
        <v>• Accreditation of prior qualifications and experience.
• Evidence portfolio assessment.</v>
      </c>
      <c r="H18" s="6">
        <f>'3.Todas las competencia(Fuente'!H104</f>
        <v>0</v>
      </c>
    </row>
    <row r="19" spans="1:8" ht="100.8" outlineLevel="4" x14ac:dyDescent="0.3">
      <c r="A19" s="19" t="str">
        <f>'3.Todas las competencia(Fuente'!A105</f>
        <v>FRM 3.6</v>
      </c>
      <c r="B19" s="83" t="str">
        <f>'3.Todas las competencia(Fuente'!B105</f>
        <v>Identificar y asegurar recursos físicos necesarios
para la gestión del área protegida.</v>
      </c>
      <c r="C19" s="6" t="str">
        <f>'3.Todas las competencia(Fuente'!C105</f>
        <v>● Preparar evaluaciones de necesidades de recursos, basadas en
obligaciones y requerimientos de un área protegida.
● Identificar equisitos de infraestructura física, materiales, equipos y costos
recurrentes.
● Identificar dónde y cómo asegurar los ecursos requeridos (por ejemplo, a
través del gobierno, subvenciones externas, intercambio de recursos, etc.).
● Supervisar procedimientos para la adquisición de bienes y servicios.</v>
      </c>
      <c r="D19" s="6" t="str">
        <f>'3.Todas las competencia(Fuente'!D105</f>
        <v>● Legislación, regulaciones y normas sobre
dotación de recursos de áreas protegidas.
● Fuentes de apoyo para la adquisición de
recursos.
● Procedimientos para recibir apoyo por parte
de organizaciones y donantes.</v>
      </c>
      <c r="E19" s="6">
        <f>'3.Todas las competencia(Fuente'!E105</f>
        <v>0</v>
      </c>
      <c r="F19" s="6" t="str">
        <f>'3.Todas las competencia(Fuente'!F105</f>
        <v>• Submit evidence of preparation and presentation of detailed, rational resourcing plan for a protected area.
• Submit evidence of successful acquisition of required resources.</v>
      </c>
      <c r="G19" s="6" t="str">
        <f>'3.Todas las competencia(Fuente'!G105</f>
        <v>• Accreditation of prior qualifications and experience.
• Evidence portfolio assessment.</v>
      </c>
      <c r="H19" s="6">
        <f>'3.Todas las competencia(Fuente'!H105</f>
        <v>0</v>
      </c>
    </row>
    <row r="20" spans="1:8" ht="100.8" outlineLevel="4" x14ac:dyDescent="0.3">
      <c r="A20" s="19" t="str">
        <f>'3.Todas las competencia(Fuente'!A106</f>
        <v>FRM 3.7</v>
      </c>
      <c r="B20" s="83" t="str">
        <f>'3.Todas las competencia(Fuente'!B106</f>
        <v>Negociar y supervisar términos contractuales
y financieros para construcciones, concesiones
y acuerdos de gestión.</v>
      </c>
      <c r="C20" s="6" t="str">
        <f>'3.Todas las competencia(Fuente'!C106</f>
        <v>● Contratar concesiones para la provisión de servicios de turismo y
recreación, recolección de recursos naturales, manejo forestal, etc.
● Garantizar el cumplimiento de todos los requisitos de transparencia y
equidad en la negociación y adjudicación de contratos.</v>
      </c>
      <c r="D20" s="6" t="str">
        <f>'3.Todas las competencia(Fuente'!D106</f>
        <v>● Legislación, regulaciones y normas sobre
contratos y concesiones en AP.
● Detalles de políticas y opciones de
contratación en el AP.</v>
      </c>
      <c r="E20" s="6">
        <f>'3.Todas las competencia(Fuente'!E106</f>
        <v>0</v>
      </c>
      <c r="F20" s="6" t="str">
        <f>'3.Todas las competencia(Fuente'!F106</f>
        <v>• Submit full documentary evidence of the development, specification and contracting of at least one concession or similar agreement.
• Demonstrate supporting knowledge.</v>
      </c>
      <c r="G20" s="6" t="str">
        <f>'3.Todas las competencia(Fuente'!G106</f>
        <v>• Accreditation of prior qualifications and experience.
• Evidence portfolio assessment.</v>
      </c>
      <c r="H20" s="6">
        <f>'3.Todas las competencia(Fuente'!H106</f>
        <v>0</v>
      </c>
    </row>
    <row r="21" spans="1:8" ht="56.25" customHeight="1" outlineLevel="2" x14ac:dyDescent="0.3">
      <c r="A21" s="58" t="str">
        <f>'3.Todas las competencia(Fuente'!A107</f>
        <v>CÓDIGO DE NIVEL</v>
      </c>
      <c r="B21" s="58" t="str">
        <f>'3.Todas las competencia(Fuente'!B107</f>
        <v xml:space="preserve">NOMBRE DEL NIVEL </v>
      </c>
      <c r="C21" s="108" t="str">
        <f>'3.Todas las competencia(Fuente'!C107</f>
        <v>COMPETENCIA GENERAL PARA EL NIVEL</v>
      </c>
      <c r="D21" s="108" t="str">
        <f>'3.Todas las competencia(Fuente'!D107</f>
        <v>CONOCIMIENTO Y COMPRENSION GENERAL DE APOYO PARA EL NIVEL</v>
      </c>
      <c r="E21" s="60" t="str">
        <f>'3.Todas las competencia(Fuente'!E107</f>
        <v>COMPETENCIAS ASOCIADAS PARA EL NIVEL</v>
      </c>
      <c r="F21" s="444" t="str">
        <f>'3.Todas las competencia(Fuente'!F107</f>
        <v xml:space="preserve"> ASSESSMENT/CERTIFICATION EXAMPLES</v>
      </c>
      <c r="G21" s="444">
        <f>'3.Todas las competencia(Fuente'!G107</f>
        <v>0</v>
      </c>
      <c r="H21" s="444">
        <f>'3.Todas las competencia(Fuente'!H107</f>
        <v>0</v>
      </c>
    </row>
    <row r="22" spans="1:8" ht="63" outlineLevel="3" x14ac:dyDescent="0.4">
      <c r="A22" s="63" t="str">
        <f>'3.Todas las competencia(Fuente'!A108</f>
        <v>FRM 2</v>
      </c>
      <c r="B22" s="72" t="str">
        <f>'3.Todas las competencia(Fuente'!B108</f>
        <v>GESTION DE RECURSOS FINANCIEROS Y OPERATIVOS.
NIVEL 2</v>
      </c>
      <c r="C22" s="118" t="str">
        <f>'3.Todas las competencia(Fuente'!C108</f>
        <v>Administrar, monitorear y contabilizar los recursos financieros y de otro tipo, necesarios para administrar un área protegida.</v>
      </c>
      <c r="D22" s="110" t="str">
        <f>'3.Todas las competencia(Fuente'!D108</f>
        <v>●Políticas y procedimientos organizacionales para la gestión financiera y de inventarios
●Principios y prácticas de contabilidad.
●Organización y mantenimiento de registros.</v>
      </c>
      <c r="E22" s="53" t="str">
        <f>'3.Todas las competencia(Fuente'!E108</f>
        <v xml:space="preserve"> HRM 2; ADR 2; CAC 2; TEC 2</v>
      </c>
      <c r="F22" s="156" t="str">
        <f>'3.Todas las competencia(Fuente'!F108</f>
        <v>EXAMPLE PERFORMANCE CRITERIA</v>
      </c>
      <c r="G22" s="156" t="str">
        <f>'3.Todas las competencia(Fuente'!G108</f>
        <v>EXAMPLE MEANS OF ASSESSMENT</v>
      </c>
      <c r="H22" s="61" t="str">
        <f>'3.Todas las competencia(Fuente'!H108</f>
        <v>RECOMMENDED PRIOR COMPETENCE REQUIREMENTS FOR THE LEVEL</v>
      </c>
    </row>
    <row r="23" spans="1:8" s="179" customFormat="1" ht="36" outlineLevel="4" x14ac:dyDescent="0.35">
      <c r="A23" s="4" t="str">
        <f>'3.Todas las competencia(Fuente'!A109</f>
        <v>Código</v>
      </c>
      <c r="B23" s="4" t="str">
        <f>'3.Todas las competencia(Fuente'!B109</f>
        <v>Declaración de la competencia. El individuo deberá ser capaz de:</v>
      </c>
      <c r="C23" s="114" t="str">
        <f>'3.Todas las competencia(Fuente'!C109</f>
        <v>Detalles, alcance y variaciones.
Una breve explicación de la competencia.</v>
      </c>
      <c r="D23" s="115" t="str">
        <f>'3.Todas las competencia(Fuente'!D109</f>
        <v>Principales requerimientos de conocimiento para la competencia.</v>
      </c>
      <c r="E23" s="102" t="str">
        <f>'3.Todas las competencia(Fuente'!E109</f>
        <v xml:space="preserve"> </v>
      </c>
      <c r="F23" s="158" t="str">
        <f>'3.Todas las competencia(Fuente'!F109</f>
        <v>Example performance criteria for certification</v>
      </c>
      <c r="G23" s="180" t="str">
        <f>'3.Todas las competencia(Fuente'!G109</f>
        <v>Example means of assessment</v>
      </c>
      <c r="H23" s="181" t="str">
        <f>'3.Todas las competencia(Fuente'!H109</f>
        <v>UNI; FRM 1; CAC 1</v>
      </c>
    </row>
    <row r="24" spans="1:8" ht="72" outlineLevel="4" x14ac:dyDescent="0.3">
      <c r="A24" s="19" t="str">
        <f>'3.Todas las competencia(Fuente'!A110</f>
        <v>FRM 2.1</v>
      </c>
      <c r="B24" s="82" t="str">
        <f>'3.Todas las competencia(Fuente'!B110</f>
        <v>Mantener libros, cuentas y registros de inventario.</v>
      </c>
      <c r="C24" s="6" t="str">
        <f>'3.Todas las competencia(Fuente'!C110</f>
        <v>●Introducir información financiera en un sistema de contabilidadestándar (computarizado o manual).
●Mantener registros de activos (infraestructura, equipo y materiales).
●Gestionar procesos de pagos de nómina y su documentación.</v>
      </c>
      <c r="D24" s="6" t="str">
        <f>'3.Todas las competencia(Fuente'!D110</f>
        <v>●Legislación y prácticas contables requeridas.
●Sistema de contabilidad de la organización.</v>
      </c>
      <c r="E24" s="6">
        <f>'3.Todas las competencia(Fuente'!E110</f>
        <v>0</v>
      </c>
      <c r="F24" s="6" t="str">
        <f>'3.Todas las competencia(Fuente'!F110</f>
        <v>• Submit evidence of accurate book keeping.
• Obtain a relevant qualification.
• Demonstrate supporting knowledge.</v>
      </c>
      <c r="G24" s="6" t="str">
        <f>'3.Todas las competencia(Fuente'!G110</f>
        <v>• Evidence portfolio assessment. 
• Accreditation of prior qualifications and experience.
• Audit report.
• Testimony from supervisors.</v>
      </c>
      <c r="H24" s="3">
        <f>'3.Todas las competencia(Fuente'!H110</f>
        <v>0</v>
      </c>
    </row>
    <row r="25" spans="1:8" ht="72" outlineLevel="4" x14ac:dyDescent="0.3">
      <c r="A25" s="19" t="str">
        <f>'3.Todas las competencia(Fuente'!A111</f>
        <v>FRM 2.2</v>
      </c>
      <c r="B25" s="82" t="str">
        <f>'3.Todas las competencia(Fuente'!B111</f>
        <v>Preparar informes sobre finanzas y activos</v>
      </c>
      <c r="C25" s="6" t="str">
        <f>'3.Todas las competencia(Fuente'!C111</f>
        <v>●Elaborar informes y proyecciones sobre ingresos y gastos.
●Elaborar informes sobre ingresos e impuestos fiscales
●Preparar informes financieos requeridos, así como reportes sobre activos e inventarios.
●Completar todos los requisitos para la preparación de auditorías e inspecciones.</v>
      </c>
      <c r="D25" s="6" t="str">
        <f>'3.Todas las competencia(Fuente'!D111</f>
        <v>●Legislación y prácticas contables.
●Sistema de contabilidad de la organización.
●Regulaciones fiscales que se aplican al áea protegida.
●Requisitos y procedimientos de auditoría e inspección.</v>
      </c>
      <c r="E25" s="6">
        <f>'3.Todas las competencia(Fuente'!E111</f>
        <v>0</v>
      </c>
      <c r="F25" s="6" t="str">
        <f>'3.Todas las competencia(Fuente'!F111</f>
        <v>• Submit evidence of preparation of comprehensive reports in the required format.
• Demonstrate supporting knowledge.</v>
      </c>
      <c r="G25" s="6" t="str">
        <f>'3.Todas las competencia(Fuente'!G111</f>
        <v>• Evidence portfolio assessment. 
• Accreditation of prior qualifications and experience.
• Testimony from supervisors.</v>
      </c>
      <c r="H25" s="3">
        <f>'3.Todas las competencia(Fuente'!H111</f>
        <v>0</v>
      </c>
    </row>
    <row r="26" spans="1:8" ht="86.4" outlineLevel="4" x14ac:dyDescent="0.3">
      <c r="A26" s="19" t="str">
        <f>'3.Todas las competencia(Fuente'!A112</f>
        <v>FRM 2.3</v>
      </c>
      <c r="B26" s="82" t="str">
        <f>'3.Todas las competencia(Fuente'!B112</f>
        <v>Administrar efectivo y transacciones.</v>
      </c>
      <c r="C26" s="6" t="str">
        <f>'3.Todas las competencia(Fuente'!C112</f>
        <v>●Seguir los procedimientos correctos para manejar pagos en efectivo (desde la venta de bienes y servicios, tarifas de entrada, etc.), adelantos en efectivo, gastos y registros de caja.
●Mantener “caja chica” y registros asociados.</v>
      </c>
      <c r="D26" s="6" t="str">
        <f>'3.Todas las competencia(Fuente'!D112</f>
        <v>●Legislación y prácticas contables requeridas.
●Sistema de contabilidad de la organización.
●Procedimientos de gestión de efectivo.</v>
      </c>
      <c r="E26" s="6">
        <f>'3.Todas las competencia(Fuente'!E112</f>
        <v>0</v>
      </c>
      <c r="F26" s="6" t="str">
        <f>'3.Todas las competencia(Fuente'!F112</f>
        <v>• Submit evidence of accurate cash management and reporting.
• Obtain a relevant qualification.
• Demonstrate supporting knowledge.</v>
      </c>
      <c r="G26" s="6" t="str">
        <f>'3.Todas las competencia(Fuente'!G112</f>
        <v xml:space="preserve">• Evidence portfolio assessment. 
• Accreditation of prior qualifications and experience.
• Testimony from supervisors.
• Audit report.
</v>
      </c>
      <c r="H26" s="3">
        <f>'3.Todas las competencia(Fuente'!H112</f>
        <v>0</v>
      </c>
    </row>
    <row r="27" spans="1:8" ht="64.5" customHeight="1" outlineLevel="4" x14ac:dyDescent="0.3">
      <c r="A27" s="19" t="str">
        <f>'3.Todas las competencia(Fuente'!A113</f>
        <v>FRM 2.4</v>
      </c>
      <c r="B27" s="82" t="str">
        <f>'3.Todas las competencia(Fuente'!B113</f>
        <v>Realizar adquisiciones y compras de acuerdo
con procedimientos recomendados.</v>
      </c>
      <c r="C27" s="6" t="str">
        <f>'3.Todas las competencia(Fuente'!C113</f>
        <v>● Seguir los procedimientos especificados para la adquisición /
compra de bienes y servicios de acuerdo con presupuestos y planes
financie os y utilizando métodos estándar.
● Asegurar que todos los procedimientos se realicen de manera
honesta y transparente.
● Mantener registros y documentación precisa.</v>
      </c>
      <c r="D27" s="6" t="str">
        <f>'3.Todas las competencia(Fuente'!D113</f>
        <v>● Legislación sobre adquisiciones y compras.
● Procedimientos para adquisición y compra por
parte de la organización y de donantes.</v>
      </c>
      <c r="E27" s="6">
        <f>'3.Todas las competencia(Fuente'!E113</f>
        <v>0</v>
      </c>
      <c r="F27" s="6" t="str">
        <f>'3.Todas las competencia(Fuente'!F113</f>
        <v>• Submit evidence of correct application of a wide range of procurement procedures for goods and services.
• Demonstrate supporting knowledge.</v>
      </c>
      <c r="G27" s="6" t="str">
        <f>'3.Todas las competencia(Fuente'!G113</f>
        <v xml:space="preserve">• Evidence portfolio assessment. 
• Accreditation of prior qualifications and experience.
• Testimony from supervisors.
• Inventory audit report.
</v>
      </c>
      <c r="H27" s="3">
        <f>'3.Todas las competencia(Fuente'!H113</f>
        <v>0</v>
      </c>
    </row>
    <row r="28" spans="1:8" ht="64.5" customHeight="1" outlineLevel="4" x14ac:dyDescent="0.3">
      <c r="A28" s="19" t="str">
        <f>'3.Todas las competencia(Fuente'!A114</f>
        <v>FRM 2.5</v>
      </c>
      <c r="B28" s="82" t="str">
        <f>'3.Todas las competencia(Fuente'!B114</f>
        <v>Identificar costos y materiales necesarios para
actividades de trabajo.</v>
      </c>
      <c r="C28" s="6" t="str">
        <f>'3.Todas las competencia(Fuente'!C114</f>
        <v>● Calcular / estimar de manera precisa los requerimientos de recursos
para la implementación de proyectos y planes operativos.
● Preparar presupuestos operativos básicos y planes de adquisiciones.
● Mantener registros y documentación precisa.</v>
      </c>
      <c r="D28" s="6" t="str">
        <f>'3.Todas las competencia(Fuente'!D114</f>
        <v>● Principios y prácticas presupuestarias básicas.
● Necesidades de materiales para tareas de
gestión regulares.
● Estimación de necesidades de materiales.</v>
      </c>
      <c r="E28" s="6">
        <f>'3.Todas las competencia(Fuente'!E114</f>
        <v>0</v>
      </c>
      <c r="F28" s="6" t="str">
        <f>'3.Todas las competencia(Fuente'!F114</f>
        <v>• Submit evidence of preparation of accurate cost and resource budgets for projects and operations.
• Demonstrate supporting knowledge.</v>
      </c>
      <c r="G28" s="6" t="str">
        <f>'3.Todas las competencia(Fuente'!G114</f>
        <v xml:space="preserve">• Evidence portfolio assessment. 
• Accreditation of prior qualifications and experience.
• Testimony from supervisors.
• Inventory audit report.
</v>
      </c>
      <c r="H28" s="3">
        <f>'3.Todas las competencia(Fuente'!H114</f>
        <v>0</v>
      </c>
    </row>
    <row r="29" spans="1:8" ht="64.5" customHeight="1" outlineLevel="4" x14ac:dyDescent="0.3">
      <c r="A29" s="19" t="str">
        <f>'3.Todas las competencia(Fuente'!A115</f>
        <v>FRM 2.6</v>
      </c>
      <c r="B29" s="82" t="str">
        <f>'3.Todas las competencia(Fuente'!B115</f>
        <v>Garantizar disponibilidad y mantenimiento de
activos, equipos, tiendas y suministros.</v>
      </c>
      <c r="C29" s="6" t="str">
        <f>'3.Todas las competencia(Fuente'!C115</f>
        <v>● Gestionar y actualizar inventarios (infraestructura, equipamiento y
suministros).
● Identificar las necesidades de compra, eemplazo y mantenimiento.
● Mantener la documentación requerida.
● Mantener la cobertura de seguros.</v>
      </c>
      <c r="D29" s="6" t="str">
        <f>'3.Todas las competencia(Fuente'!D115</f>
        <v>● Procedimientos de gestión de activos e
inventarios de la organización.
● Necesidades recurrentes de equipo y suministros
de la organización.</v>
      </c>
      <c r="E29" s="6">
        <f>'3.Todas las competencia(Fuente'!E115</f>
        <v>0</v>
      </c>
      <c r="F29" s="6" t="str">
        <f>'3.Todas las competencia(Fuente'!F115</f>
        <v>• Submit evidence of correct inventory and asset management.
• Demonstrate supporting knowledge.</v>
      </c>
      <c r="G29" s="6" t="str">
        <f>'3.Todas las competencia(Fuente'!G115</f>
        <v>• Evidence portfolio assessment. 
• Accreditation of prior qualifications and experience.
• Testimony from supervisors.</v>
      </c>
      <c r="H29" s="3">
        <f>'3.Todas las competencia(Fuente'!H115</f>
        <v>0</v>
      </c>
    </row>
    <row r="30" spans="1:8" ht="144" outlineLevel="4" x14ac:dyDescent="0.3">
      <c r="A30" s="19" t="str">
        <f>'3.Todas las competencia(Fuente'!A116</f>
        <v>FRM 2.7</v>
      </c>
      <c r="B30" s="82" t="str">
        <f>'3.Todas las competencia(Fuente'!B116</f>
        <v>Gestionar vehículos y sus usos.</v>
      </c>
      <c r="C30" s="6" t="str">
        <f>'3.Todas las competencia(Fuente'!C116</f>
        <v>● Garantizar el uso y mantenimiento adecuado de las flotas de
vehículos (terrestres o acuáticos).
● Asegurar que exista un seguro adecuado.
● Asegurar que los conductores / usuarios estén adecuadamente
calificados y capacitados
● Prevenir el mal uso de vehículos.
● Asegurar que los libros de registro y las compras de combustible
estén documentados correctamente.
● Manejar accidentes y averías.
● Identificar las necesidades de compra, eemplazo y mantenimiento.</v>
      </c>
      <c r="D30" s="6" t="str">
        <f>'3.Todas las competencia(Fuente'!D116</f>
        <v>● Políticas de uso de vehículos y procedimientos
de la organización.
● Legislación sobre estado y uso de los vehículos.</v>
      </c>
      <c r="E30" s="6">
        <f>'3.Todas las competencia(Fuente'!E116</f>
        <v>0</v>
      </c>
      <c r="F30" s="6" t="str">
        <f>'3.Todas las competencia(Fuente'!F116</f>
        <v>• Submit evidence of correct inventory management of a vehicle fleet.
• Demonstrate supporting knowledge.</v>
      </c>
      <c r="G30" s="6" t="str">
        <f>'3.Todas las competencia(Fuente'!G116</f>
        <v xml:space="preserve">• Evidence portfolio assessment. 
• Accreditation of prior qualifications and experience.
• Testimony from supervisors.
</v>
      </c>
      <c r="H30" s="3">
        <f>'3.Todas las competencia(Fuente'!H116</f>
        <v>0</v>
      </c>
    </row>
    <row r="31" spans="1:8" ht="56.25" customHeight="1" outlineLevel="2" x14ac:dyDescent="0.3">
      <c r="A31" s="58" t="str">
        <f>'3.Todas las competencia(Fuente'!A117</f>
        <v>CÓDIGO DE NIVEL</v>
      </c>
      <c r="B31" s="58" t="str">
        <f>'3.Todas las competencia(Fuente'!B117</f>
        <v xml:space="preserve">NOMBRE DEL NIVEL </v>
      </c>
      <c r="C31" s="108" t="str">
        <f>'3.Todas las competencia(Fuente'!C117</f>
        <v>COMPETENCIA GENERAL PARA EL NIVEL</v>
      </c>
      <c r="D31" s="108" t="str">
        <f>'3.Todas las competencia(Fuente'!D117</f>
        <v>CONOCIMIENTO Y COMPRENSION GENERAL DE APOYO PARA EL NIVEL</v>
      </c>
      <c r="E31" s="60" t="str">
        <f>'3.Todas las competencia(Fuente'!E117</f>
        <v>COMPETENCIAS ASOCIADAS PARA EL NIVEL</v>
      </c>
      <c r="F31" s="444" t="str">
        <f>'3.Todas las competencia(Fuente'!F117</f>
        <v xml:space="preserve"> ASSESSMENT/CERTIFICATION EXAMPLES</v>
      </c>
      <c r="G31" s="444">
        <f>'3.Todas las competencia(Fuente'!G117</f>
        <v>0</v>
      </c>
      <c r="H31" s="444">
        <f>'3.Todas las competencia(Fuente'!H117</f>
        <v>0</v>
      </c>
    </row>
    <row r="32" spans="1:8" ht="63" outlineLevel="3" x14ac:dyDescent="0.3">
      <c r="A32" s="63" t="str">
        <f>'3.Todas las competencia(Fuente'!A118</f>
        <v>FRM 1</v>
      </c>
      <c r="B32" s="72" t="str">
        <f>'3.Todas las competencia(Fuente'!B118</f>
        <v>GESTION DE RECURSOS FINANCIEROS Y
OPERATIVOS.
NIVEL 1</v>
      </c>
      <c r="C32" s="109" t="str">
        <f>'3.Todas las competencia(Fuente'!C118</f>
        <v>Contabilizar dinero y recursos provistos para actividades
específicas.</v>
      </c>
      <c r="D32" s="110" t="str">
        <f>'3.Todas las competencia(Fuente'!D118</f>
        <v>● Procedimientos financie os básicos.
● Políticas y procedimientos operativos relevantes.
● Matemática y alfabetización.</v>
      </c>
      <c r="E32" s="53" t="str">
        <f>'3.Todas las competencia(Fuente'!E118</f>
        <v xml:space="preserve"> HRM 1; CAC 1; TEC 1; ADR 1</v>
      </c>
      <c r="F32" s="156" t="str">
        <f>'3.Todas las competencia(Fuente'!F118</f>
        <v>EXAMPLE PERFORMANCE CRITERIA</v>
      </c>
      <c r="G32" s="156" t="str">
        <f>'3.Todas las competencia(Fuente'!G118</f>
        <v>EXAMPLE MEANS OF ASSESSMENT</v>
      </c>
      <c r="H32" s="61" t="str">
        <f>'3.Todas las competencia(Fuente'!H118</f>
        <v>RECOMMENDED PRIOR COMPETENCE REQUIREMENTS FOR THE LEVEL</v>
      </c>
    </row>
    <row r="33" spans="1:8" ht="36" outlineLevel="4" x14ac:dyDescent="0.3">
      <c r="A33" s="4" t="str">
        <f>'3.Todas las competencia(Fuente'!A119</f>
        <v>Código</v>
      </c>
      <c r="B33" s="4" t="str">
        <f>'3.Todas las competencia(Fuente'!B119</f>
        <v>Declaración de la competencia. El individuo deberá ser capaz de:</v>
      </c>
      <c r="C33" s="120" t="str">
        <f>'3.Todas las competencia(Fuente'!C119</f>
        <v>Detalles, alcance y variaciones.
Una breve explicación de la competencia.</v>
      </c>
      <c r="D33" s="121" t="str">
        <f>'3.Todas las competencia(Fuente'!D119</f>
        <v>Principales requerimientos de conocimiento para la competencia.</v>
      </c>
      <c r="E33" s="2" t="str">
        <f>'3.Todas las competencia(Fuente'!E119</f>
        <v xml:space="preserve"> </v>
      </c>
      <c r="F33" s="163" t="str">
        <f>'3.Todas las competencia(Fuente'!F119</f>
        <v>Example performance criteria for certification</v>
      </c>
      <c r="G33" s="165" t="str">
        <f>'3.Todas las competencia(Fuente'!G119</f>
        <v>Example means of assessment</v>
      </c>
      <c r="H33" s="33" t="str">
        <f>'3.Todas las competencia(Fuente'!H119</f>
        <v>UNI</v>
      </c>
    </row>
    <row r="34" spans="1:8" ht="86.4" outlineLevel="4" x14ac:dyDescent="0.3">
      <c r="A34" s="19" t="str">
        <f>'3.Todas las competencia(Fuente'!A120</f>
        <v>FRM 1.1</v>
      </c>
      <c r="B34" s="82" t="str">
        <f>'3.Todas las competencia(Fuente'!B120</f>
        <v>Colectar y presentar evidencias de gastos
y otras transacciones financieras</v>
      </c>
      <c r="C34" s="6" t="str">
        <f>'3.Todas las competencia(Fuente'!C120</f>
        <v xml:space="preserve">● Mantener registros simples de transacciones (por ejemplo, colectar
recibos).
● Gestionar y contabilizar pequeñas cantidades de efectivo.
● Proporcionar informes resumidos básicos sobre gastos.
</v>
      </c>
      <c r="D34" s="6" t="str">
        <f>'3.Todas las competencia(Fuente'!D120</f>
        <v>● Procedimientos básicos de mantenimiento
de registros financie os y requisitos de la
organización.</v>
      </c>
      <c r="E34" s="6">
        <f>'3.Todas las competencia(Fuente'!E120</f>
        <v>0</v>
      </c>
      <c r="F34" s="6" t="str">
        <f>'3.Todas las competencia(Fuente'!F120</f>
        <v>• Submit evidence of maintaining records of cash financial transactions records using correct procedures.
• Demonstrate supporting knowledge.</v>
      </c>
      <c r="G34" s="6" t="str">
        <f>'3.Todas las competencia(Fuente'!G120</f>
        <v>• Examination of records.
• Observation/simulation.
• Oral test of knowledge.</v>
      </c>
      <c r="H34" s="6">
        <f>'3.Todas las competencia(Fuente'!H120</f>
        <v>0</v>
      </c>
    </row>
    <row r="35" spans="1:8" ht="115.2" outlineLevel="4" x14ac:dyDescent="0.3">
      <c r="A35" s="19" t="str">
        <f>'3.Todas las competencia(Fuente'!A121</f>
        <v>FRM 1.2</v>
      </c>
      <c r="B35" s="82" t="str">
        <f>'3.Todas las competencia(Fuente'!B121</f>
        <v>Mantener registros de materiales, equipos y
suministros.</v>
      </c>
      <c r="C35" s="6" t="str">
        <f>'3.Todas las competencia(Fuente'!C121</f>
        <v xml:space="preserve">● Seguir los procedimientos para el mantenimiento de registros de
equipos, suministros, consumibles, etc.
● Informar sobre los requisitos de compra, reemplazo y mantenimiento.
</v>
      </c>
      <c r="D35" s="6" t="str">
        <f>'3.Todas las competencia(Fuente'!D121</f>
        <v>● Inventario / almacenamiento básico y
procedimientos de mantenimiento de la
organización.</v>
      </c>
      <c r="E35" s="6">
        <f>'3.Todas las competencia(Fuente'!E121</f>
        <v>0</v>
      </c>
      <c r="F35" s="6" t="str">
        <f>'3.Todas las competencia(Fuente'!F121</f>
        <v>• Submit evidence of maintaining records for an equipment store, inventory, daily use of field equipment or equivalent using correct procedures.
• Demonstrate supporting knowledge.</v>
      </c>
      <c r="G35" s="6" t="str">
        <f>'3.Todas las competencia(Fuente'!G121</f>
        <v>• Examination of records.
• Oral test of knowledge.</v>
      </c>
      <c r="H35" s="6">
        <f>'3.Todas las competencia(Fuente'!H121</f>
        <v>0</v>
      </c>
    </row>
  </sheetData>
  <sheetProtection algorithmName="SHA-512" hashValue="xduIlolAqqD1rw7uKbHfDNQEQVGFv4l0MvDO3eWgvlfNqA2sGgb7PxTJNGL/Hl+4Es3XgwclV69jzLlXHT49oQ==" saltValue="HKt3ZNPe9bfmz7NAVvl1yA==" spinCount="100000" sheet="1" objects="1" scenarios="1" autoFilter="0"/>
  <mergeCells count="6">
    <mergeCell ref="F4:H4"/>
    <mergeCell ref="F11:H11"/>
    <mergeCell ref="F21:H21"/>
    <mergeCell ref="F31:H31"/>
    <mergeCell ref="A1:E1"/>
    <mergeCell ref="F1:H1"/>
  </mergeCells>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499984740745262"/>
  </sheetPr>
  <dimension ref="A1:H28"/>
  <sheetViews>
    <sheetView showZeros="0" topLeftCell="A22" zoomScale="50" zoomScaleNormal="50" zoomScaleSheetLayoutView="44" workbookViewId="0"/>
  </sheetViews>
  <sheetFormatPr defaultColWidth="9.109375" defaultRowHeight="14.4" outlineLevelRow="4" outlineLevelCol="2" x14ac:dyDescent="0.3"/>
  <cols>
    <col min="1" max="1" width="24.4414062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72.75" customHeight="1" outlineLevel="1" x14ac:dyDescent="0.3">
      <c r="A2" s="28" t="str">
        <f>'3.Todas las competencia(Fuente'!A2</f>
        <v>GRUPO</v>
      </c>
      <c r="B2" s="28" t="str">
        <f>'3.Todas las competencia(Fuente'!B2</f>
        <v>A. PLANIFICACIÓN, GESTIÓN Y ADMINISTRACIÓN</v>
      </c>
      <c r="C2" s="104" t="str">
        <f>'3.Todas las competencia(Fuente'!C2</f>
        <v>Planificación, manejo y administración de áreas protegidas.</v>
      </c>
      <c r="D2" s="105">
        <f>'3.Todas las competencia(Fuente'!D2</f>
        <v>0</v>
      </c>
      <c r="E2" s="59">
        <f>'3.Todas las competencia(Fuente'!E2</f>
        <v>0</v>
      </c>
      <c r="F2" s="154" t="str">
        <f>'3.Todas las competencia(Fuente'!F2</f>
        <v xml:space="preserve">Not  translated </v>
      </c>
      <c r="G2" s="154" t="str">
        <f>'3.Todas las competencia(Fuente'!G2</f>
        <v xml:space="preserve">Not  translated </v>
      </c>
      <c r="H2" s="74" t="str">
        <f>'3.Todas las competencia(Fuente'!H2</f>
        <v xml:space="preserve">Not  translated </v>
      </c>
    </row>
    <row r="3" spans="1:8" ht="63" outlineLevel="2" x14ac:dyDescent="0.3">
      <c r="A3" s="68" t="str">
        <f>'3.Todas las competencia(Fuente'!A122</f>
        <v>CATEGORÍA</v>
      </c>
      <c r="B3" s="68" t="str">
        <f>'3.Todas las competencia(Fuente'!B122</f>
        <v>ADR. DOCUMENTACIÓN ADMINISTRATIVA Y PRESENTACIÓN DE INFORMES</v>
      </c>
      <c r="C3" s="106" t="str">
        <f>'3.Todas las competencia(Fuente'!C122</f>
        <v>Establecer e implementar procedimientos para la gestión de la información, la documentación y la preparación de informes.</v>
      </c>
      <c r="D3" s="107" t="str">
        <f>'3.Todas las competencia(Fuente'!D122</f>
        <v xml:space="preserve"> </v>
      </c>
      <c r="E3" s="25">
        <f>'3.Todas las competencia(Fuente'!E122</f>
        <v>0</v>
      </c>
      <c r="F3" s="164">
        <f>'3.Todas las competencia(Fuente'!F122</f>
        <v>0</v>
      </c>
      <c r="G3" s="164">
        <f>'3.Todas las competencia(Fuente'!G122</f>
        <v>0</v>
      </c>
      <c r="H3" s="25">
        <f>'3.Todas las competencia(Fuente'!H122</f>
        <v>0</v>
      </c>
    </row>
    <row r="4" spans="1:8" ht="56.25" customHeight="1" outlineLevel="4" x14ac:dyDescent="0.3">
      <c r="A4" s="58" t="str">
        <f>'3.Todas las competencia(Fuente'!A123</f>
        <v>CÓDIGO DE NIVEL</v>
      </c>
      <c r="B4" s="58" t="str">
        <f>'3.Todas las competencia(Fuente'!B123</f>
        <v xml:space="preserve">NOMBRE DEL NIVEL </v>
      </c>
      <c r="C4" s="108" t="str">
        <f>'3.Todas las competencia(Fuente'!C123</f>
        <v>COMPETENCIA GENERAL PARA EL NIVEL</v>
      </c>
      <c r="D4" s="108" t="str">
        <f>'3.Todas las competencia(Fuente'!D123</f>
        <v>CONOCIMIENTO Y COMPRENSION GENERAL DE APOYO PARA EL NIVEL</v>
      </c>
      <c r="E4" s="60" t="str">
        <f>'3.Todas las competencia(Fuente'!E123</f>
        <v>COMPETENCIAS ASOCIADAS PARA EL NIVEL</v>
      </c>
      <c r="F4" s="444" t="str">
        <f>'3.Todas las competencia(Fuente'!F123</f>
        <v xml:space="preserve"> ASSESSMENT/CERTIFICATION EXAMPLES</v>
      </c>
      <c r="G4" s="444">
        <f>'3.Todas las competencia(Fuente'!G123</f>
        <v>0</v>
      </c>
      <c r="H4" s="444">
        <f>'3.Todas las competencia(Fuente'!H123</f>
        <v>0</v>
      </c>
    </row>
    <row r="5" spans="1:8" ht="177.75" customHeight="1" outlineLevel="3" x14ac:dyDescent="0.3">
      <c r="A5" s="268" t="str">
        <f>'3.Todas las competencia(Fuente'!A124</f>
        <v>ADR 4</v>
      </c>
      <c r="B5" s="409" t="str">
        <f>'3.Todas las competencia(Fuente'!B124</f>
        <v>DOCUMENTACIÓN ADMINISTRATIVA Y
PRESENTACIÓN DE INFORMES
NIVEL 4</v>
      </c>
      <c r="C5" s="269" t="str">
        <f>'3.Todas las competencia(Fuente'!C124</f>
        <v>Permitir el establecimiento de sistemas administrativos integrales para el monitoreo, preparación de informes y documentación en un sistema de áreas protegidas.</v>
      </c>
      <c r="D5" s="270" t="str">
        <f>'3.Todas las competencia(Fuente'!D124</f>
        <v>● Requisitos nacionales e internacionales para
monitorear, documentar y reportar la biodiversidad
y actividades de áreas protegidas.
● Principios y prácticas de información y
conocimiento administrativo.</v>
      </c>
      <c r="E5" s="410" t="str">
        <f>'3.Todas las competencia(Fuente'!E124</f>
        <v xml:space="preserve"> HRM 4; ORG 4; FRM 4; PPP 4; CAC 4; TEC 2</v>
      </c>
      <c r="F5" s="156" t="str">
        <f>'3.Todas las competencia(Fuente'!F124</f>
        <v>EXAMPLE PERFORMANCE CRITERIA</v>
      </c>
      <c r="G5" s="156" t="str">
        <f>'3.Todas las competencia(Fuente'!G124</f>
        <v>EXAMPLE MEANS OF ASSESSMENT</v>
      </c>
      <c r="H5" s="61" t="str">
        <f>'3.Todas las competencia(Fuente'!H124</f>
        <v>RECOMMENDED PRIOR COMPETENCE REQUIREMENTS FOR THE LEVEL</v>
      </c>
    </row>
    <row r="6" spans="1:8" ht="36" outlineLevel="4" x14ac:dyDescent="0.3">
      <c r="A6" s="4" t="str">
        <f>'3.Todas las competencia(Fuente'!A125</f>
        <v>Código</v>
      </c>
      <c r="B6" s="4" t="str">
        <f>'3.Todas las competencia(Fuente'!B125</f>
        <v>Declaración de la competencia. El individuo deberá ser capaz de:</v>
      </c>
      <c r="C6" s="120" t="str">
        <f>'3.Todas las competencia(Fuente'!C125</f>
        <v>Detalles, alcance y variaciones.
Una breve explicación de la competencia.</v>
      </c>
      <c r="D6" s="121" t="str">
        <f>'3.Todas las competencia(Fuente'!D125</f>
        <v>Principales requerimientos de conocimiento para la competencia.</v>
      </c>
      <c r="E6" s="2" t="str">
        <f>'3.Todas las competencia(Fuente'!E125</f>
        <v xml:space="preserve"> </v>
      </c>
      <c r="F6" s="163" t="str">
        <f>'3.Todas las competencia(Fuente'!F125</f>
        <v>Example performance criteria for certification</v>
      </c>
      <c r="G6" s="165" t="str">
        <f>'3.Todas las competencia(Fuente'!G125</f>
        <v>Example means of assessment</v>
      </c>
      <c r="H6" s="33" t="str">
        <f>'3.Todas las competencia(Fuente'!H125</f>
        <v>UNI; ADR 3; CAC 3</v>
      </c>
    </row>
    <row r="7" spans="1:8" ht="96.75" customHeight="1" outlineLevel="4" x14ac:dyDescent="0.3">
      <c r="A7" s="19" t="str">
        <f>'3.Todas las competencia(Fuente'!A126</f>
        <v>ADR 4.1</v>
      </c>
      <c r="B7" s="83" t="str">
        <f>'3.Todas las competencia(Fuente'!B126</f>
        <v>Compilar y preparar informes nacionales y/o
internacionales sobre actividades de manejo de
áreas protegidas.</v>
      </c>
      <c r="C7" s="6" t="str">
        <f>'3.Todas las competencia(Fuente'!C126</f>
        <v xml:space="preserve">● Liderar la compilación de informes importantes sobre actividades de
áreas protegidas de todo el sistema (por ejemplo, para el Gobierno,
la CDB, los principales donantes, etc.).
● Compartir información precisa y actualizada sobre áreas protegidas, con
responsables de datos globales (por ejemplo, WCMC del PNUMA).
</v>
      </c>
      <c r="D7" s="6" t="str">
        <f>'3.Todas las competencia(Fuente'!D126</f>
        <v>● Requisitos y formatos para preparación de
informes e intercambio de información.
● Métodos para sintetizar información y para priorizarla.
● Búsqueda de información (fuentes de información,
búsqueda en línea, solicitudes de información, etc.).</v>
      </c>
      <c r="E7" s="6">
        <f>'3.Todas las competencia(Fuente'!E126</f>
        <v>0</v>
      </c>
      <c r="F7" s="6" t="str">
        <f>'3.Todas las competencia(Fuente'!F126</f>
        <v>• Submit evidence of preparation of at least two major national/international reports.
• Submit evidence of sharing of accurate statistics with global data holders.</v>
      </c>
      <c r="G7" s="6" t="str">
        <f>'3.Todas las competencia(Fuente'!G126</f>
        <v>• Evidence portfolio assessment.
• Accreditation of prior qualifications and experience.</v>
      </c>
      <c r="H7" s="6">
        <f>'3.Todas las competencia(Fuente'!H126</f>
        <v>0</v>
      </c>
    </row>
    <row r="8" spans="1:8" ht="117.75" customHeight="1" outlineLevel="4" x14ac:dyDescent="0.3">
      <c r="A8" s="19" t="str">
        <f>'3.Todas las competencia(Fuente'!A127</f>
        <v>ADR 4.2</v>
      </c>
      <c r="B8" s="83" t="str">
        <f>'3.Todas las competencia(Fuente'!B127</f>
        <v>Garantizar la documentación de las actividades de gestión y su efectividad a nivel de sistema.</v>
      </c>
      <c r="C8" s="6" t="str">
        <f>'3.Todas las competencia(Fuente'!C127</f>
        <v xml:space="preserve">● Asegurar que los registros completos de las áreas protegidas y
todas las actividades relacionadas, se mantengan y actualicen de
forma centralizada.
● Asegurar que se realicen evaluaciones de la efectividad de la gestión.
● Poner a disposición expedientes e información.
● Asegurar que existan sistemas adecuados de seguridad y respaldo.
</v>
      </c>
      <c r="D8" s="6" t="str">
        <f>'3.Todas las competencia(Fuente'!D127</f>
        <v>● Métodos para la gestión, recuperación y seguridad
de datos a gran escala.
● Sistemas de monitoreo, informes y documentación
utilizada en áreas protegidas.
● Herramientas y procesos internacionales para
el monitoreo y realización de informes sobre
actividades de áreas protegidas.</v>
      </c>
      <c r="E8" s="6">
        <f>'3.Todas las competencia(Fuente'!E127</f>
        <v>0</v>
      </c>
      <c r="F8" s="6" t="str">
        <f>'3.Todas las competencia(Fuente'!F127</f>
        <v>• Submit evidence of comprehensive, accurate and retrievable central record-keeping, security and back up.</v>
      </c>
      <c r="G8" s="6" t="str">
        <f>'3.Todas las competencia(Fuente'!G127</f>
        <v>• Evidence portfolio assessment.
• Examination and audit of filing system and records.
• Accreditation of prior qualifications and experience.</v>
      </c>
      <c r="H8" s="6">
        <f>'3.Todas las competencia(Fuente'!H127</f>
        <v>0</v>
      </c>
    </row>
    <row r="9" spans="1:8" ht="86.4" outlineLevel="4" x14ac:dyDescent="0.3">
      <c r="A9" s="19" t="str">
        <f>'3.Todas las competencia(Fuente'!A128</f>
        <v>ADR 4.3</v>
      </c>
      <c r="B9" s="83" t="str">
        <f>'3.Todas las competencia(Fuente'!B128</f>
        <v>Contribuir significativamente con iniciativas
internacionales sobre el monitoreo del desempeño
de áreas protegidas y su documentación.</v>
      </c>
      <c r="C9" s="6" t="str">
        <f>'3.Todas las competencia(Fuente'!C128</f>
        <v>● Realizar una contribución significativa y econocida
internacionalmente para recopilar y colectar información sobre áreas
protegidas (por ejemplo, a través de publicación especializada de
lineamientos, mantener una membresía activa dentro de un grupo
de especialistas de la UICN, presentación en conferencia o brindar
capacitación de alto nivel, etc.).</v>
      </c>
      <c r="D9" s="6" t="str">
        <f>'3.Todas las competencia(Fuente'!D128</f>
        <v>● Ejemplos internacionales y mejores prácticas sobre desempeño.</v>
      </c>
      <c r="E9" s="6">
        <f>'3.Todas las competencia(Fuente'!E128</f>
        <v>0</v>
      </c>
      <c r="F9" s="6" t="str">
        <f>'3.Todas las competencia(Fuente'!F128</f>
        <v>• Submit evidence of comprehensive, accurate and retrievable central record-keeping, security and back up.</v>
      </c>
      <c r="G9" s="6" t="str">
        <f>'3.Todas las competencia(Fuente'!G128</f>
        <v>• Evidence portfolio assessment.
• Examination and audit of filing system and records.
• Accreditation of prior qualifications and experience.</v>
      </c>
      <c r="H9" s="6">
        <f>'3.Todas las competencia(Fuente'!H128</f>
        <v>0</v>
      </c>
    </row>
    <row r="10" spans="1:8" ht="56.25" customHeight="1" outlineLevel="4" x14ac:dyDescent="0.3">
      <c r="A10" s="58" t="str">
        <f>'3.Todas las competencia(Fuente'!A129</f>
        <v>CÓDIGO DE NIVEL</v>
      </c>
      <c r="B10" s="58" t="str">
        <f>'3.Todas las competencia(Fuente'!B129</f>
        <v xml:space="preserve">NOMBRE DEL NIVEL </v>
      </c>
      <c r="C10" s="108" t="str">
        <f>'3.Todas las competencia(Fuente'!C129</f>
        <v>COMPETENCIA GENERAL PARA EL NIVEL</v>
      </c>
      <c r="D10" s="108" t="str">
        <f>'3.Todas las competencia(Fuente'!D129</f>
        <v>CONOCIMIENTO Y COMPRENSION GENERAL DE APOYO PARA EL NIVEL</v>
      </c>
      <c r="E10" s="60" t="str">
        <f>'3.Todas las competencia(Fuente'!E129</f>
        <v>COMPETENCIAS ASOCIADAS PARA EL NIVEL</v>
      </c>
      <c r="F10" s="444" t="str">
        <f>'3.Todas las competencia(Fuente'!F129</f>
        <v xml:space="preserve"> ASSESSMENT/CERTIFICATION EXAMPLES</v>
      </c>
      <c r="G10" s="444">
        <f>'3.Todas las competencia(Fuente'!G129</f>
        <v>0</v>
      </c>
      <c r="H10" s="444">
        <f>'3.Todas las competencia(Fuente'!H129</f>
        <v>0</v>
      </c>
    </row>
    <row r="11" spans="1:8" ht="111.75" customHeight="1" outlineLevel="3" x14ac:dyDescent="0.3">
      <c r="A11" s="268" t="str">
        <f>'3.Todas las competencia(Fuente'!A130</f>
        <v>ADR 3</v>
      </c>
      <c r="B11" s="409" t="str">
        <f>'3.Todas las competencia(Fuente'!B130</f>
        <v>DOCUMENTACIÓN ADMINISTRATIVA Y
PRESENTACIÓN DE INFORMES
NIVEL 3</v>
      </c>
      <c r="C11" s="269" t="str">
        <f>'3.Todas las competencia(Fuente'!C130</f>
        <v>Asegurar que exista un sistema integral de documentación e informes administrativos para el área protegida.</v>
      </c>
      <c r="D11" s="270" t="str">
        <f>'3.Todas las competencia(Fuente'!D130</f>
        <v xml:space="preserve">● Legislación, política organizacional y
procedimientos de documentación e informes.
● Habilidades para el análisis y síntesis de
información.
● Formatos y estilos para la elaboración de
informes.
● Gestión de la información, almacenamiento y
sistemas de recuperación.
</v>
      </c>
      <c r="E11" s="410" t="str">
        <f>'3.Todas las competencia(Fuente'!E130</f>
        <v xml:space="preserve"> HRM 3; ORG 3; FRM 3; PPP 3; CAC 3; TEC 2</v>
      </c>
      <c r="F11" s="156" t="str">
        <f>'3.Todas las competencia(Fuente'!F130</f>
        <v>EXAMPLE PERFORMANCE CRITERIA</v>
      </c>
      <c r="G11" s="156" t="str">
        <f>'3.Todas las competencia(Fuente'!G130</f>
        <v>EXAMPLE MEANS OF ASSESSMENT</v>
      </c>
      <c r="H11" s="61" t="str">
        <f>'3.Todas las competencia(Fuente'!H130</f>
        <v>RECOMMENDED PRIOR COMPETENCE REQUIREMENTS FOR THE LEVEL</v>
      </c>
    </row>
    <row r="12" spans="1:8" ht="36" outlineLevel="4" x14ac:dyDescent="0.3">
      <c r="A12" s="4" t="str">
        <f>'3.Todas las competencia(Fuente'!A131</f>
        <v>Código</v>
      </c>
      <c r="B12" s="4" t="str">
        <f>'3.Todas las competencia(Fuente'!B131</f>
        <v>Declaración de la competencia. El individuo deberá ser capaz de:</v>
      </c>
      <c r="C12" s="120" t="str">
        <f>'3.Todas las competencia(Fuente'!C131</f>
        <v>Detalles, alcance y variaciones.
Una breve explicación de la competencia.</v>
      </c>
      <c r="D12" s="121" t="str">
        <f>'3.Todas las competencia(Fuente'!D131</f>
        <v>Principales requerimientos de conocimiento para la competencia.</v>
      </c>
      <c r="E12" s="2" t="str">
        <f>'3.Todas las competencia(Fuente'!E131</f>
        <v xml:space="preserve"> </v>
      </c>
      <c r="F12" s="163" t="str">
        <f>'3.Todas las competencia(Fuente'!F131</f>
        <v>Example performance criteria for certification</v>
      </c>
      <c r="G12" s="165" t="str">
        <f>'3.Todas las competencia(Fuente'!G131</f>
        <v>Example means of assessment</v>
      </c>
      <c r="H12" s="33" t="str">
        <f>'3.Todas las competencia(Fuente'!H131</f>
        <v>UNI; ADR 2; CAC 2</v>
      </c>
    </row>
    <row r="13" spans="1:8" ht="72" outlineLevel="4" x14ac:dyDescent="0.3">
      <c r="A13" s="19" t="str">
        <f>'3.Todas las competencia(Fuente'!A132</f>
        <v>ADR 3.1</v>
      </c>
      <c r="B13" s="83" t="str">
        <f>'3.Todas las competencia(Fuente'!B132</f>
        <v>Compilar y preparar informes formales sobre
actividades de áreas protegidas.</v>
      </c>
      <c r="C13" s="6" t="str">
        <f>'3.Todas las competencia(Fuente'!C132</f>
        <v>● Compilar informes exhaustivos importantes, para las autoridades
de gestión, donantes, socios, etc. (por ejemplo, informes anuales,
informes de progreso de proyectos).
● Compilar información de diversas fuentes (informes internos, informes
de investigación, evaluaciones, etc.) en informes integradores.</v>
      </c>
      <c r="D13" s="6" t="str">
        <f>'3.Todas las competencia(Fuente'!D132</f>
        <v>● Requisitos y formatos para elaboración de
informes.
● Capacidad de análisis.
● Técnicas para redacción clara y presentación de
informes de investigación.</v>
      </c>
      <c r="E13" s="6">
        <f>'3.Todas las competencia(Fuente'!E132</f>
        <v>0</v>
      </c>
      <c r="F13" s="6" t="str">
        <f>'3.Todas las competencia(Fuente'!F132</f>
        <v xml:space="preserve">• Submit at least two major reports.
</v>
      </c>
      <c r="G13" s="6" t="str">
        <f>'3.Todas las competencia(Fuente'!G132</f>
        <v>• Evidence portfolio assessment.
• Accreditation of prior qualifications and experience</v>
      </c>
      <c r="H13" s="6">
        <f>'3.Todas las competencia(Fuente'!H132</f>
        <v>0</v>
      </c>
    </row>
    <row r="14" spans="1:8" ht="129.6" outlineLevel="4" x14ac:dyDescent="0.3">
      <c r="A14" s="19" t="str">
        <f>'3.Todas las competencia(Fuente'!A133</f>
        <v>ADR 3.2</v>
      </c>
      <c r="B14" s="83" t="str">
        <f>'3.Todas las competencia(Fuente'!B133</f>
        <v>Garantizar la adecuada documentación de
reuniones, consultas y negociaciones.</v>
      </c>
      <c r="C14" s="6" t="str">
        <f>'3.Todas las competencia(Fuente'!C133</f>
        <v xml:space="preserve">● Garantizar la correcta documentación de las reuniones, acuerdos
y decisiones (a través de minutas, informes de misión, archivos de
información, etc.).
● Velar por la distribución, almacenamiento y archivo de la
documentación.
</v>
      </c>
      <c r="D14" s="6" t="str">
        <f>'3.Todas las competencia(Fuente'!D133</f>
        <v xml:space="preserve">● Protocolos de reuniones.
● Técnicas de comunicación y gestión de
reuniones.
● Sistemas de almacenamiento y recuperación de
documentos.
</v>
      </c>
      <c r="E14" s="6">
        <f>'3.Todas las competencia(Fuente'!E133</f>
        <v>0</v>
      </c>
      <c r="F14" s="6" t="str">
        <f>'3.Todas las competencia(Fuente'!F133</f>
        <v>• Submit evidence of/demonstrate successful management of at least three major meetings/consultations/negotiations.
• Negotiation of agreements in a range of typical situations.</v>
      </c>
      <c r="G14" s="6" t="str">
        <f>'3.Todas las competencia(Fuente'!G133</f>
        <v>• Evidence portfolio assessment.
• Accreditation of prior qualifications and experience</v>
      </c>
      <c r="H14" s="6">
        <f>'3.Todas las competencia(Fuente'!H133</f>
        <v>0</v>
      </c>
    </row>
    <row r="15" spans="1:8" ht="158.4" outlineLevel="4" x14ac:dyDescent="0.3">
      <c r="A15" s="19" t="str">
        <f>'3.Todas las competencia(Fuente'!A134</f>
        <v>ADR 3.3</v>
      </c>
      <c r="B15" s="83" t="str">
        <f>'3.Todas las competencia(Fuente'!B134</f>
        <v>Asegurar que los registros completos de actividad
y su documentación sea mantenida y asegurada.</v>
      </c>
      <c r="C15" s="6" t="str">
        <f>'3.Todas las competencia(Fuente'!C134</f>
        <v xml:space="preserve">● Asegurar que un área protegida mantenga un sistema (electrónico
y / o en papel) para el registro, almacenamiento y recuperación de
información, datos métodos, actividades, mapas, imágenes, etc.
● Establecer un sistema completo de información de gestión para un
área protegida.
● Asegurar que los sistemas de TI estén preparados y funcionando.
● Asegurar que los registros sean accesibles.
● Asegurar que los sistemas de seguridad de la información y copia de
seguridad estén preparados, etc.).
● Cumplir las obligaciones de seguridad y protección de datos.
</v>
      </c>
      <c r="D15" s="6" t="str">
        <f>'3.Todas las competencia(Fuente'!D134</f>
        <v xml:space="preserve">● Métodos y enfoques de gestión de la
información.
● Opciones de seguridad y respaldo.
● Requisitos legales para la protección de datos y
seguridad.
● Usos y requisitos tecnologías de información
(computadoras, unidades periféricas, redes,
etc.).
</v>
      </c>
      <c r="E15" s="6">
        <f>'3.Todas las competencia(Fuente'!E134</f>
        <v>0</v>
      </c>
      <c r="F15" s="6" t="str">
        <f>'3.Todas las competencia(Fuente'!F134</f>
        <v>• Submit evidence of accurate and retrievable record-keeping, security and back up</v>
      </c>
      <c r="G15" s="6" t="str">
        <f>'3.Todas las competencia(Fuente'!G134</f>
        <v>• Evidence portfolio assessment.
• Examination and audit of filing system and records.
• Accreditation of prior qualifications and experience.</v>
      </c>
      <c r="H15" s="6">
        <f>'3.Todas las competencia(Fuente'!H134</f>
        <v>0</v>
      </c>
    </row>
    <row r="16" spans="1:8" ht="172.8" outlineLevel="4" x14ac:dyDescent="0.3">
      <c r="A16" s="19" t="str">
        <f>'3.Todas las competencia(Fuente'!A135</f>
        <v>ADR 3.4</v>
      </c>
      <c r="B16" s="83" t="str">
        <f>'3.Todas las competencia(Fuente'!B135</f>
        <v>Implementar medidas para monitoreo exhaustivo
y elaboración de informes de desempeño
organizacional.</v>
      </c>
      <c r="C16" s="6" t="str">
        <f>'3.Todas las competencia(Fuente'!C135</f>
        <v xml:space="preserve">● Monitorear la condición de un área protegida, el cumplimiento de sus
responsabilidades y obligaciones, la finalización de las actividades
planificadas, el log o de los objetivos y el impacto y la eficacia de la
gestión.
● Recopilar y elaborar informes de diferentes unidades de la gestión de
un área protegida.
● Proporcionar informes completos basados en el monitoreo.
● Cumplir con los requisitos de informes solicitados.
● Usar sistemas de evaluación reconocidos (por ejemplo, la Herramienta
de Seguimiento a la Efectividad de la Gestión).
</v>
      </c>
      <c r="D16" s="6" t="str">
        <f>'3.Todas las competencia(Fuente'!D135</f>
        <v xml:space="preserve">● Mandato y responsabilidades de las APs.
● Requisitos nacionales para el monitoreo y
elaboración de informes.
● Detalles del plan de manejo del AP y sus
disposiciones para el seguimiento.
● Sistemas de monitoreo y evaluación reconocidos
(p. ej. METT).
</v>
      </c>
      <c r="E16" s="6">
        <f>'3.Todas las competencia(Fuente'!E135</f>
        <v>0</v>
      </c>
      <c r="F16" s="6" t="str">
        <f>'3.Todas las competencia(Fuente'!F135</f>
        <v>• Submit evidence of preparation of comprehensive, evidence based reports on protected area management, activities and effectiveness.
• Demonstrate supporting knowledge.</v>
      </c>
      <c r="G16" s="6" t="str">
        <f>'3.Todas las competencia(Fuente'!G135</f>
        <v>• Evidence portfolio assessment.
• Accreditation of prior qualifications and experience</v>
      </c>
      <c r="H16" s="6">
        <f>'3.Todas las competencia(Fuente'!H135</f>
        <v>0</v>
      </c>
    </row>
    <row r="17" spans="1:8" ht="56.25" customHeight="1" outlineLevel="4" x14ac:dyDescent="0.3">
      <c r="A17" s="58" t="str">
        <f>'3.Todas las competencia(Fuente'!A136</f>
        <v>CÓDIGO DE NIVEL</v>
      </c>
      <c r="B17" s="58" t="str">
        <f>'3.Todas las competencia(Fuente'!B136</f>
        <v xml:space="preserve">NOMBRE DEL NIVEL </v>
      </c>
      <c r="C17" s="108" t="str">
        <f>'3.Todas las competencia(Fuente'!C136</f>
        <v>COMPETENCIA GENERAL PARA EL NIVEL</v>
      </c>
      <c r="D17" s="108" t="str">
        <f>'3.Todas las competencia(Fuente'!D136</f>
        <v>CONOCIMIENTO Y COMPRENSION GENERAL DE APOYO PARA EL NIVEL</v>
      </c>
      <c r="E17" s="60" t="str">
        <f>'3.Todas las competencia(Fuente'!E136</f>
        <v>COMPETENCIAS ASOCIADAS PARA EL NIVEL</v>
      </c>
      <c r="F17" s="444" t="str">
        <f>'3.Todas las competencia(Fuente'!F136</f>
        <v xml:space="preserve"> ASSESSMENT/CERTIFICATION EXAMPLES</v>
      </c>
      <c r="G17" s="444">
        <f>'3.Todas las competencia(Fuente'!G136</f>
        <v>0</v>
      </c>
      <c r="H17" s="444">
        <f>'3.Todas las competencia(Fuente'!H136</f>
        <v>0</v>
      </c>
    </row>
    <row r="18" spans="1:8" ht="102.75" customHeight="1" outlineLevel="3" x14ac:dyDescent="0.3">
      <c r="A18" s="268" t="str">
        <f>'3.Todas las competencia(Fuente'!A137</f>
        <v>ADR 2</v>
      </c>
      <c r="B18" s="409" t="str">
        <f>'3.Todas las competencia(Fuente'!B137</f>
        <v>DOCUMENTACIÓN ADMINISTRATIVA Y
PRESENTACIÓN DE INFORMES.
NIVEL 2</v>
      </c>
      <c r="C18" s="269" t="str">
        <f>'3.Todas las competencia(Fuente'!C137</f>
        <v>Preparar y gestionar documentación precisa de las actividades de gestión, de acuerdo con los procedimientos requeridos.</v>
      </c>
      <c r="D18" s="270" t="str">
        <f>'3.Todas las competencia(Fuente'!D137</f>
        <v xml:space="preserve">● Políticas y procedimientos organizacionales para la administración.
● Principios y prácticas de información y gestión del conocimiento.
● Planificación, análisis e informes de p ogramas de trabajo.
● Formatos y estilos de redacción de informes.
</v>
      </c>
      <c r="E18" s="410" t="str">
        <f>'3.Todas las competencia(Fuente'!E137</f>
        <v xml:space="preserve"> HRM 2; FRM 2: CAC 2; TEC 2</v>
      </c>
      <c r="F18" s="156" t="str">
        <f>'3.Todas las competencia(Fuente'!F137</f>
        <v>EXAMPLE PERFORMANCE CRITERIA</v>
      </c>
      <c r="G18" s="156" t="str">
        <f>'3.Todas las competencia(Fuente'!G137</f>
        <v>EXAMPLE MEANS OF ASSESSMENT</v>
      </c>
      <c r="H18" s="61" t="str">
        <f>'3.Todas las competencia(Fuente'!H137</f>
        <v>RECOMMENDED PRIOR COMPETENCE REQUIREMENTS FOR THE LEVEL</v>
      </c>
    </row>
    <row r="19" spans="1:8" ht="36" outlineLevel="4" x14ac:dyDescent="0.3">
      <c r="A19" s="4" t="str">
        <f>'3.Todas las competencia(Fuente'!A138</f>
        <v>Código</v>
      </c>
      <c r="B19" s="4" t="str">
        <f>'3.Todas las competencia(Fuente'!B138</f>
        <v>Declaración de la competencia. El individuo deberá ser capaz de:</v>
      </c>
      <c r="C19" s="120" t="str">
        <f>'3.Todas las competencia(Fuente'!C138</f>
        <v>Detalles, alcance y variaciones.
Una breve explicación de la competencia.</v>
      </c>
      <c r="D19" s="121" t="str">
        <f>'3.Todas las competencia(Fuente'!D138</f>
        <v>Principales requerimientos de conocimiento para la competencia.</v>
      </c>
      <c r="E19" s="2" t="str">
        <f>'3.Todas las competencia(Fuente'!E138</f>
        <v xml:space="preserve"> </v>
      </c>
      <c r="F19" s="163" t="str">
        <f>'3.Todas las competencia(Fuente'!F138</f>
        <v>Example performance criteria for certification</v>
      </c>
      <c r="G19" s="165" t="str">
        <f>'3.Todas las competencia(Fuente'!G138</f>
        <v>Example means of assessment</v>
      </c>
      <c r="H19" s="33" t="str">
        <f>'3.Todas las competencia(Fuente'!H138</f>
        <v>UNI; ADR 1; CAC 1</v>
      </c>
    </row>
    <row r="20" spans="1:8" ht="86.4" outlineLevel="4" x14ac:dyDescent="0.3">
      <c r="A20" s="19" t="str">
        <f>'3.Todas las competencia(Fuente'!A139</f>
        <v>ADR 2.1</v>
      </c>
      <c r="B20" s="82" t="str">
        <f>'3.Todas las competencia(Fuente'!B139</f>
        <v>Preparar informes y evaluaciones analíticas y técnicas.</v>
      </c>
      <c r="C20" s="6" t="str">
        <f>'3.Todas las competencia(Fuente'!C139</f>
        <v>● Investigar y preparar informes escritos científicos / técnicos / de
investigación, incluyendo presentación y análisis crítico de la información,
así como preparación de conclusiones y recomendaciones.</v>
      </c>
      <c r="D20" s="6" t="str">
        <f>'3.Todas las competencia(Fuente'!D139</f>
        <v>● Estructura y contenido de informes científicos y
técnicos.
● Técnicas para redacción clara y presentación de
información.
● Técnicas analíticas.</v>
      </c>
      <c r="E20" s="6">
        <f>'3.Todas las competencia(Fuente'!E139</f>
        <v>0</v>
      </c>
      <c r="F20" s="6" t="str">
        <f>'3.Todas las competencia(Fuente'!F139</f>
        <v>• Submit three examples of written reports and accounts demonstrating the required skills and knowledge.
• Demonstrate supporting knowledge.</v>
      </c>
      <c r="G20" s="6" t="str">
        <f>'3.Todas las competencia(Fuente'!G139</f>
        <v>• Evidence portfolio assessment.
• Accreditation of prior qualifications and experience.</v>
      </c>
      <c r="H20" s="6">
        <f>'3.Todas las competencia(Fuente'!H139</f>
        <v>0</v>
      </c>
    </row>
    <row r="21" spans="1:8" ht="86.4" outlineLevel="4" x14ac:dyDescent="0.3">
      <c r="A21" s="19" t="str">
        <f>'3.Todas las competencia(Fuente'!A140</f>
        <v>ADR 2.2</v>
      </c>
      <c r="B21" s="82" t="str">
        <f>'3.Todas las competencia(Fuente'!B140</f>
        <v>Preparar informes formales de actividades y 
proyectos.</v>
      </c>
      <c r="C21" s="6" t="str">
        <f>'3.Todas las competencia(Fuente'!C140</f>
        <v>● Recopilar y preparar informes periódicos detallados y estructurados
de las actividades del área protegida, utilizando estructuras y formatos
recomendados si es necesario.
● Por ejemplo: informes trimestrales de una unidad o equipo de trabajo,
informes a donantes de proyectos, informes de implementación del plan de
manejo, etc.</v>
      </c>
      <c r="D21" s="6" t="str">
        <f>'3.Todas las competencia(Fuente'!D140</f>
        <v>● Requisitos de informes y formatos utilizados por
el AP.
● Técnicas para redacción clara y presentación de
información.</v>
      </c>
      <c r="E21" s="6">
        <f>'3.Todas las competencia(Fuente'!E140</f>
        <v>0</v>
      </c>
      <c r="F21" s="6" t="str">
        <f>'3.Todas las competencia(Fuente'!F140</f>
        <v>• Submit at least three structured reports.
• Demonstrate supporting knowledge.</v>
      </c>
      <c r="G21" s="6" t="str">
        <f>'3.Todas las competencia(Fuente'!G140</f>
        <v>• Evidence portfolio assessment.
• Observations/simulation.
• Accreditation of prior qualifications and experience.</v>
      </c>
      <c r="H21" s="6">
        <f>'3.Todas las competencia(Fuente'!H140</f>
        <v>0</v>
      </c>
    </row>
    <row r="22" spans="1:8" ht="86.4" outlineLevel="4" x14ac:dyDescent="0.3">
      <c r="A22" s="19" t="str">
        <f>'3.Todas las competencia(Fuente'!A141</f>
        <v>ADR 2.3</v>
      </c>
      <c r="B22" s="82" t="str">
        <f>'3.Todas las competencia(Fuente'!B141</f>
        <v>Contribuir y documentar reuniones.</v>
      </c>
      <c r="C22" s="6" t="str">
        <f>'3.Todas las competencia(Fuente'!C141</f>
        <v>● Hacer contribuciones activas y efectivas a reuniones formales e informales.
● Seguir protocolos y procedimientos para reuniones.
● Documentar las reuniones (minutas) de manera precisa.</v>
      </c>
      <c r="D22" s="6" t="str">
        <f>'3.Todas las competencia(Fuente'!D141</f>
        <v>● Protocolos y procedimientos para reuniones.
● Toma de datos y documentación de las reuniones.
● Buena capacidad de comunicación.</v>
      </c>
      <c r="E22" s="6">
        <f>'3.Todas las competencia(Fuente'!E141</f>
        <v>0</v>
      </c>
      <c r="F22" s="6" t="str">
        <f>'3.Todas las competencia(Fuente'!F141</f>
        <v>• Submit evidence of active participation in and documentation of three meetings.
• Take and write up minutes from a meeting,</v>
      </c>
      <c r="G22" s="6" t="str">
        <f>'3.Todas las competencia(Fuente'!G141</f>
        <v>• Evidence portfolio assessment.
• Observations/simulation.
• Testimony of participants.
• Accreditation of prior qualifications and experience.</v>
      </c>
      <c r="H22" s="6">
        <f>'3.Todas las competencia(Fuente'!H141</f>
        <v>0</v>
      </c>
    </row>
    <row r="23" spans="1:8" ht="129.6" outlineLevel="4" x14ac:dyDescent="0.3">
      <c r="A23" s="19" t="str">
        <f>'3.Todas las competencia(Fuente'!A142</f>
        <v>ADR 2.4</v>
      </c>
      <c r="B23" s="82" t="str">
        <f>'3.Todas las competencia(Fuente'!B142</f>
        <v>Asegurar y mantener documentación precisa y confiable de datos, actividades y eventos.</v>
      </c>
      <c r="C23" s="6" t="str">
        <f>'3.Todas las competencia(Fuente'!C142</f>
        <v>● Asegurar que se mantengan registros precisos y recuperables de
actividades del trabajo, proyectos, investigación, procedimientos
administrativos, reuniones, etc. (registros digitales y / o impresos).
● Asegurar que la documentación esté protegida y respaldada.
● Usar sistemas electrónicos de mantenimiento de registros si es necesario.
● Enviar documentación a archivos centrales y sistemas de manejo de
información.</v>
      </c>
      <c r="D23" s="6" t="str">
        <f>'3.Todas las competencia(Fuente'!D142</f>
        <v>● Sistemas de manejo de la información.
● Uso del almacenamiento de información, bases
de datos.
● Sistemas de información de gestión utilizados por
las APs.
● Uso de la computadora y la base de datos (ver
TEC 2).
● Requisitos legales para la protección y
aseguramiento de datos.</v>
      </c>
      <c r="E23" s="6">
        <f>'3.Todas las competencia(Fuente'!E142</f>
        <v>0</v>
      </c>
      <c r="F23" s="6" t="str">
        <f>'3.Todas las competencia(Fuente'!F142</f>
        <v>•Submit evidence of accurate and retrievable record-keeping.</v>
      </c>
      <c r="G23" s="6" t="str">
        <f>'3.Todas las competencia(Fuente'!G142</f>
        <v>• Evidence portfolio assessment.
• Examination of records.
• Accreditation of prior qualifications and experience.</v>
      </c>
      <c r="H23" s="6">
        <f>'3.Todas las competencia(Fuente'!H142</f>
        <v>0</v>
      </c>
    </row>
    <row r="24" spans="1:8" ht="56.25" customHeight="1" outlineLevel="4" x14ac:dyDescent="0.3">
      <c r="A24" s="58" t="str">
        <f>'3.Todas las competencia(Fuente'!A143</f>
        <v>CÓDIGO DE NIVEL</v>
      </c>
      <c r="B24" s="58" t="str">
        <f>'3.Todas las competencia(Fuente'!B143</f>
        <v xml:space="preserve">NOMBRE DEL NIVEL </v>
      </c>
      <c r="C24" s="108" t="str">
        <f>'3.Todas las competencia(Fuente'!C143</f>
        <v>COMPETENCIA GENERAL PARA EL NIVEL</v>
      </c>
      <c r="D24" s="108" t="str">
        <f>'3.Todas las competencia(Fuente'!D143</f>
        <v>CONOCIMIENTO Y COMPRENSION GENERAL DE APOYO PARA EL NIVEL</v>
      </c>
      <c r="E24" s="60" t="str">
        <f>'3.Todas las competencia(Fuente'!E143</f>
        <v>COMPETENCIAS ASOCIADAS PARA EL NIVEL</v>
      </c>
      <c r="F24" s="442" t="str">
        <f>'3.Todas las competencia(Fuente'!F143</f>
        <v xml:space="preserve"> ASSESSMENT/CERTIFICATION EXAMPLES</v>
      </c>
      <c r="G24" s="443">
        <f>'3.Todas las competencia(Fuente'!G143</f>
        <v>0</v>
      </c>
      <c r="H24" s="443">
        <f>'3.Todas las competencia(Fuente'!H143</f>
        <v>0</v>
      </c>
    </row>
    <row r="25" spans="1:8" ht="78" outlineLevel="3" x14ac:dyDescent="0.3">
      <c r="A25" s="268" t="str">
        <f>'3.Todas las competencia(Fuente'!A144</f>
        <v>ADR 1</v>
      </c>
      <c r="B25" s="409" t="str">
        <f>'3.Todas las competencia(Fuente'!B144</f>
        <v>DOCUMENTACIÓN ADMINISTRATIVA Y
PRESENTACIÓN DE INFORMES.
NIVEL 1</v>
      </c>
      <c r="C25" s="269" t="str">
        <f>'3.Todas las competencia(Fuente'!C144</f>
        <v>Mantener registros básicos de actividades según lo requiera la organización.</v>
      </c>
      <c r="D25" s="270" t="str">
        <f>'3.Todas las competencia(Fuente'!D144</f>
        <v>● Políticas y procedimientos operativos relevantes.
● Numeración y alfabetización.
● Habilidades básicas interpersonales, instructivos y de supervisión.</v>
      </c>
      <c r="E25" s="410" t="str">
        <f>'3.Todas las competencia(Fuente'!E144</f>
        <v xml:space="preserve"> HRM 1; FRM 1; CAC 1; TEC 1</v>
      </c>
      <c r="F25" s="156" t="str">
        <f>'3.Todas las competencia(Fuente'!F144</f>
        <v>EXAMPLE PERFORMANCE CRITERIA</v>
      </c>
      <c r="G25" s="156" t="str">
        <f>'3.Todas las competencia(Fuente'!G144</f>
        <v>EXAMPLE MEANS OF ASSESSMENT</v>
      </c>
      <c r="H25" s="61" t="str">
        <f>'3.Todas las competencia(Fuente'!H144</f>
        <v>RECOMMENDED PRIOR COMPETENCE REQUIREMENTS FOR THE LEVEL</v>
      </c>
    </row>
    <row r="26" spans="1:8" ht="36" outlineLevel="4" x14ac:dyDescent="0.3">
      <c r="A26" s="4" t="str">
        <f>'3.Todas las competencia(Fuente'!A145</f>
        <v>Código</v>
      </c>
      <c r="B26" s="4" t="str">
        <f>'3.Todas las competencia(Fuente'!B145</f>
        <v>Declaración de la competencia. El individuo deberá ser capaz de:</v>
      </c>
      <c r="C26" s="120" t="str">
        <f>'3.Todas las competencia(Fuente'!C145</f>
        <v>Detalles, alcance y variaciones.
Una breve explicación de la competencia.</v>
      </c>
      <c r="D26" s="121" t="str">
        <f>'3.Todas las competencia(Fuente'!D145</f>
        <v>Principales requerimientos de conocimiento para la competencia.</v>
      </c>
      <c r="E26" s="2" t="str">
        <f>'3.Todas las competencia(Fuente'!E145</f>
        <v xml:space="preserve"> </v>
      </c>
      <c r="F26" s="163" t="str">
        <f>'3.Todas las competencia(Fuente'!F145</f>
        <v>Example performance criteria for certification</v>
      </c>
      <c r="G26" s="163" t="str">
        <f>'3.Todas las competencia(Fuente'!G145</f>
        <v>Example means of assessment</v>
      </c>
      <c r="H26" s="35" t="str">
        <f>'3.Todas las competencia(Fuente'!H145</f>
        <v>UNI</v>
      </c>
    </row>
    <row r="27" spans="1:8" ht="92.25" customHeight="1" outlineLevel="4" x14ac:dyDescent="0.3">
      <c r="A27" s="19" t="str">
        <f>'3.Todas las competencia(Fuente'!A146</f>
        <v>ADR 1.1</v>
      </c>
      <c r="B27" s="374" t="str">
        <f>'3.Todas las competencia(Fuente'!B146</f>
        <v>Mantener registros de actividades del trabajo.</v>
      </c>
      <c r="C27" s="408" t="str">
        <f>'3.Todas las competencia(Fuente'!C146</f>
        <v xml:space="preserve">● Mantener registros de actividad (por ejemplo, a través de cuadernos
de guardaparques / guardabosques, hojas de tiempo y registros de
trabajo).
● Usar sistemas de mantenimiento de registros digitales si es necesario
(por ejemplo, GPS, SMART).
</v>
      </c>
      <c r="D27" s="408" t="str">
        <f>'3.Todas las competencia(Fuente'!D146</f>
        <v>● Familiaridad con los formularios de documentos
utilizados por el AP.
● Uso de dispositivos digitales (por ejemplo, GPS,
SMART).</v>
      </c>
      <c r="E27" s="408">
        <f>'3.Todas las competencia(Fuente'!E146</f>
        <v>0</v>
      </c>
      <c r="F27" s="408" t="str">
        <f>'3.Todas las competencia(Fuente'!F146</f>
        <v>• Demonstrate maintenance of work records as required.</v>
      </c>
      <c r="G27" s="408" t="str">
        <f>'3.Todas las competencia(Fuente'!G146</f>
        <v>• Examination of documentation.
• Oral test of knowledge.</v>
      </c>
      <c r="H27" s="408">
        <f>'3.Todas las competencia(Fuente'!H146</f>
        <v>0</v>
      </c>
    </row>
    <row r="28" spans="1:8" ht="108" x14ac:dyDescent="0.3">
      <c r="A28" s="19" t="str">
        <f>'3.Todas las competencia(Fuente'!A147</f>
        <v>ADR 1.2</v>
      </c>
      <c r="B28" s="374" t="str">
        <f>'3.Todas las competencia(Fuente'!B147</f>
        <v>Preparar informes básicos rigurosos sobre actividades del trabajo.</v>
      </c>
      <c r="C28" s="408" t="str">
        <f>'3.Todas las competencia(Fuente'!C147</f>
        <v>● Completar informes escritos (utilizando formatos recomendados).
● Generar informes desde dispositivos digitales (si es necesario).</v>
      </c>
      <c r="D28" s="408" t="str">
        <f>'3.Todas las competencia(Fuente'!D147</f>
        <v>● Familiaridad con los requisitos de informes y
formatos del AP.
● Uso de dispositivos digitales (por ejemplo, GPS,
SMART).</v>
      </c>
      <c r="E28" s="408">
        <f>'3.Todas las competencia(Fuente'!E147</f>
        <v>0</v>
      </c>
      <c r="F28" s="408" t="str">
        <f>'3.Todas las competencia(Fuente'!F147</f>
        <v>• Demonstrate completion of forms and basic written reports/statements.</v>
      </c>
      <c r="G28" s="408" t="str">
        <f>'3.Todas las competencia(Fuente'!G147</f>
        <v>• Examination of documentation.
• Oral test of knowledge.</v>
      </c>
      <c r="H28" s="408">
        <f>'3.Todas las competencia(Fuente'!H147</f>
        <v>0</v>
      </c>
    </row>
  </sheetData>
  <sheetProtection algorithmName="SHA-512" hashValue="PWEkY648EwMCbTz1EypfCUvLxnxFfZHjM0FaRZktOEgGte9u6qrjIoeSdDCTX3eYDcePFhsSm7YfZ3BI3hp5cg==" saltValue="w0x/LPEzNh5JWZaX2t0lGw==" spinCount="100000" sheet="1" objects="1" scenarios="1" autoFilter="0"/>
  <mergeCells count="6">
    <mergeCell ref="F4:H4"/>
    <mergeCell ref="F10:H10"/>
    <mergeCell ref="F17:H17"/>
    <mergeCell ref="F24:H24"/>
    <mergeCell ref="A1:E1"/>
    <mergeCell ref="F1:H1"/>
  </mergeCells>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sheetPr>
  <dimension ref="A1:H32"/>
  <sheetViews>
    <sheetView showZeros="0" zoomScale="40" zoomScaleNormal="40" workbookViewId="0"/>
  </sheetViews>
  <sheetFormatPr defaultColWidth="9.109375" defaultRowHeight="14.4" outlineLevelRow="4" outlineLevelCol="2" x14ac:dyDescent="0.3"/>
  <cols>
    <col min="1" max="1" width="17.4414062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s="70" customFormat="1" ht="39" customHeight="1" outlineLevel="1" x14ac:dyDescent="0.4">
      <c r="A2" s="28" t="str">
        <f>'3.Todas las competencia(Fuente'!A2</f>
        <v>GRUPO</v>
      </c>
      <c r="B2" s="28" t="str">
        <f>'3.Todas las competencia(Fuente'!B2</f>
        <v>A. PLANIFICACIÓN, GESTIÓN Y ADMINISTRACIÓN</v>
      </c>
      <c r="C2" s="28" t="str">
        <f>'3.Todas las competencia(Fuente'!C2</f>
        <v>Planificación, manejo y administración de áreas protegidas.</v>
      </c>
      <c r="D2" s="28">
        <f>'3.Todas las competencia(Fuente'!D2</f>
        <v>0</v>
      </c>
      <c r="E2" s="28">
        <f>'3.Todas las competencia(Fuente'!E2</f>
        <v>0</v>
      </c>
      <c r="F2" s="154">
        <f>'3.Todas las competencia(Fuente'!F427</f>
        <v>0</v>
      </c>
      <c r="G2" s="154">
        <f>'3.Todas las competencia(Fuente'!G427</f>
        <v>0</v>
      </c>
      <c r="H2" s="74">
        <f>'3.Todas las competencia(Fuente'!H427</f>
        <v>0</v>
      </c>
    </row>
    <row r="3" spans="1:8" s="94" customFormat="1" ht="42" outlineLevel="2" x14ac:dyDescent="0.3">
      <c r="A3" s="68" t="str">
        <f>'3.Todas las competencia(Fuente'!A148</f>
        <v>CAREGORÍA</v>
      </c>
      <c r="B3" s="68" t="str">
        <f>'3.Todas las competencia(Fuente'!B148</f>
        <v>CAC. COMUNICACIÓN Y COLABORACIÓN</v>
      </c>
      <c r="C3" s="106" t="str">
        <f>'3.Todas las competencia(Fuente'!C148</f>
        <v>Desarrollar y usar las habilidades necesarias para comunicarse y colaborar de manera efectiva.</v>
      </c>
      <c r="D3" s="107">
        <f>'3.Todas las competencia(Fuente'!D148</f>
        <v>0</v>
      </c>
      <c r="E3" s="69">
        <f>'3.Todas las competencia(Fuente'!E148</f>
        <v>0</v>
      </c>
      <c r="F3" s="155">
        <f>'3.Todas las competencia(Fuente'!F148</f>
        <v>0</v>
      </c>
      <c r="G3" s="155">
        <f>'3.Todas las competencia(Fuente'!G148</f>
        <v>0</v>
      </c>
      <c r="H3" s="73">
        <f>'3.Todas las competencia(Fuente'!H148</f>
        <v>0</v>
      </c>
    </row>
    <row r="4" spans="1:8" ht="56.25" customHeight="1" outlineLevel="4" x14ac:dyDescent="0.3">
      <c r="A4" s="58" t="str">
        <f>'3.Todas las competencia(Fuente'!A149</f>
        <v>CÓDIGO DE NIVEL</v>
      </c>
      <c r="B4" s="58" t="str">
        <f>'3.Todas las competencia(Fuente'!B149</f>
        <v xml:space="preserve">NOMBRE DEL NIVEL </v>
      </c>
      <c r="C4" s="108" t="str">
        <f>'3.Todas las competencia(Fuente'!C149</f>
        <v>COMPETENCIA GENERAL PARA EL NIVEL</v>
      </c>
      <c r="D4" s="108" t="str">
        <f>'3.Todas las competencia(Fuente'!D149</f>
        <v>CONOCIMIENTO Y COMPRENSION GENERAL DE APOYO PARA EL NIVEL</v>
      </c>
      <c r="E4" s="60" t="str">
        <f>'3.Todas las competencia(Fuente'!E149</f>
        <v>COMPETENCIAS ASOCIADAS PARA EL NIVEL</v>
      </c>
      <c r="F4" s="444" t="str">
        <f>'3.Todas las competencia(Fuente'!F149</f>
        <v xml:space="preserve"> ASSESSMENT/CERTIFICATION EXAMPLES</v>
      </c>
      <c r="G4" s="444">
        <f>'3.Todas las competencia(Fuente'!G149</f>
        <v>0</v>
      </c>
      <c r="H4" s="444">
        <f>'3.Todas las competencia(Fuente'!H149</f>
        <v>0</v>
      </c>
    </row>
    <row r="5" spans="1:8" ht="64.5" customHeight="1" outlineLevel="3" x14ac:dyDescent="0.3">
      <c r="A5" s="268" t="str">
        <f>'3.Todas las competencia(Fuente'!A150</f>
        <v>CAC 4</v>
      </c>
      <c r="B5" s="268" t="str">
        <f>'3.Todas las competencia(Fuente'!B150</f>
        <v>COMUNICACIÓN Y COLABORACIÓN.
NIVEL 4</v>
      </c>
      <c r="C5" s="269" t="str">
        <f>'3.Todas las competencia(Fuente'!C150</f>
        <v>Comunicar efectivamente en interacciones de alto nivel.</v>
      </c>
      <c r="D5" s="270" t="str">
        <f>'3.Todas las competencia(Fuente'!D150</f>
        <v>● Teoría de la comunicación.
● Principios de comunicación efectiva en
situaciones complejas.
● Protocolos de comunicación en situaciones
oficiales</v>
      </c>
      <c r="E5" s="379" t="str">
        <f>'3.Todas las competencia(Fuente'!E150</f>
        <v>Todas en el nivel 4</v>
      </c>
      <c r="F5" s="156" t="str">
        <f>'3.Todas las competencia(Fuente'!F150</f>
        <v>EXAMPLE PERFORMANCE CRITERIA</v>
      </c>
      <c r="G5" s="156" t="str">
        <f>'3.Todas las competencia(Fuente'!G150</f>
        <v>EXAMPLE MEANS OF ASSESSMENT</v>
      </c>
      <c r="H5" s="61" t="str">
        <f>'3.Todas las competencia(Fuente'!H150</f>
        <v>RECOMMENDED PRIOR COMPETENCE REQUIREMENTS FOR THE LEVEL</v>
      </c>
    </row>
    <row r="6" spans="1:8" ht="48.75" customHeight="1" outlineLevel="4" x14ac:dyDescent="0.3">
      <c r="A6" s="4" t="str">
        <f>'3.Todas las competencia(Fuente'!A151</f>
        <v>Código</v>
      </c>
      <c r="B6" s="4" t="str">
        <f>'3.Todas las competencia(Fuente'!B151</f>
        <v>Declaración de la competencia. El individuo deberá ser capaz de:</v>
      </c>
      <c r="C6" s="111" t="str">
        <f>'3.Todas las competencia(Fuente'!C151</f>
        <v>Detalles, alcance y variaciones.
Una breve explicación de la competencia.</v>
      </c>
      <c r="D6" s="112" t="str">
        <f>'3.Todas las competencia(Fuente'!D151</f>
        <v>Principales requerimientos de conocimiento para la competencia.</v>
      </c>
      <c r="E6" s="67" t="str">
        <f>'3.Todas las competencia(Fuente'!E151</f>
        <v xml:space="preserve"> </v>
      </c>
      <c r="F6" s="157" t="str">
        <f>'3.Todas las competencia(Fuente'!F151</f>
        <v>Example performance criteria for certification</v>
      </c>
      <c r="G6" s="157" t="str">
        <f>'3.Todas las competencia(Fuente'!G151</f>
        <v>Example means of assessment</v>
      </c>
      <c r="H6" s="44" t="str">
        <f>'3.Todas las competencia(Fuente'!H151</f>
        <v>UNI; CAC 3</v>
      </c>
    </row>
    <row r="7" spans="1:8" ht="147" customHeight="1" outlineLevel="4" x14ac:dyDescent="0.3">
      <c r="A7" s="19" t="str">
        <f>'3.Todas las competencia(Fuente'!A152</f>
        <v>CAC 4.1</v>
      </c>
      <c r="B7" s="372" t="str">
        <f>'3.Todas las competencia(Fuente'!B152</f>
        <v>Contribuir de manera efectiva en reuniones de
alto nivel, conferencias y negociaciones.</v>
      </c>
      <c r="C7" s="6" t="str">
        <f>'3.Todas las competencia(Fuente'!C152</f>
        <v>● Participar efectivamente en reuniones y conferencias de alto nivel.
● Participar en negociaciones de alto nivel.
● Establecimiento de redes y contactos.
● Asegurar altos estándares de profesionalismo, preparación,
presentación y cumplimiento de protocolos.</v>
      </c>
      <c r="D7" s="6" t="str">
        <f>'3.Todas las competencia(Fuente'!D152</f>
        <v>● La gama de participantes y de intereses
representados en reuniones de alto nivel y
negociaciones.
● Protocolos de comunicación formal requeridos
para interacciones de alto nivel.
● Conocimiento técnico de los temas y cuestiones
bajo consideración.</v>
      </c>
      <c r="E7" s="6">
        <f>'3.Todas las competencia(Fuente'!E152</f>
        <v>0</v>
      </c>
      <c r="F7" s="6" t="str">
        <f>'3.Todas las competencia(Fuente'!F152</f>
        <v>• Submit evidence of extensive and productive involvement in effectively representing the PA system in high level and multisectoral discussions and negotiations at the national and/or international level.
• Demonstrate supporting knowledge.</v>
      </c>
      <c r="G7" s="6" t="str">
        <f>'3.Todas las competencia(Fuente'!G152</f>
        <v>• Accreditation of prior qualifications and experience.
• Evidence portfolio assessment.</v>
      </c>
      <c r="H7" s="3">
        <f>'3.Todas las competencia(Fuente'!H152</f>
        <v>0</v>
      </c>
    </row>
    <row r="8" spans="1:8" ht="147" customHeight="1" outlineLevel="4" x14ac:dyDescent="0.3">
      <c r="A8" s="19" t="str">
        <f>'3.Todas las competencia(Fuente'!A153</f>
        <v>CAC 4.2</v>
      </c>
      <c r="B8" s="372" t="str">
        <f>'3.Todas las competencia(Fuente'!B153</f>
        <v>Posibilitar una comunicación efectiva a través del sistema de áreas protegidas.</v>
      </c>
      <c r="C8" s="6" t="str">
        <f>'3.Todas las competencia(Fuente'!C153</f>
        <v>● Permitir flujos egulares de información desde el centro a las áreas
protegidas y de áreas protegidas al centro.
● Permitir la comunicación regular entre áreas protegidas (p.ej. a través
de reuniones de personal, circulares, visitas de intercambio, etc.).
● Desarrollar comunidades de práctica entre el personal de AP.</v>
      </c>
      <c r="D8" s="6" t="str">
        <f>'3.Todas las competencia(Fuente'!D153</f>
        <v>● Principios y métodos de comunicación y creación
de redes.</v>
      </c>
      <c r="E8" s="6">
        <f>'3.Todas las competencia(Fuente'!E153</f>
        <v>0</v>
      </c>
      <c r="F8" s="6" t="str">
        <f>'3.Todas las competencia(Fuente'!F153</f>
        <v>• Submit evidence of coordination of effective and regular communication among personnel of the protected area system. 
• Demonstrate supporting knowledge.</v>
      </c>
      <c r="G8" s="6" t="str">
        <f>'3.Todas las competencia(Fuente'!G153</f>
        <v>• Accreditation of prior qualifications and experience.
• Evidence portfolio assessment.</v>
      </c>
      <c r="H8" s="3">
        <f>'3.Todas las competencia(Fuente'!H153</f>
        <v>0</v>
      </c>
    </row>
    <row r="9" spans="1:8" ht="147" customHeight="1" outlineLevel="4" x14ac:dyDescent="0.3">
      <c r="A9" s="19" t="str">
        <f>'3.Todas las competencia(Fuente'!A154</f>
        <v>CAC 4.3</v>
      </c>
      <c r="B9" s="372" t="str">
        <f>'3.Todas las competencia(Fuente'!B154</f>
        <v>Posibilitar una comunicación efectiva con otras organizaciones y sectores.</v>
      </c>
      <c r="C9" s="6" t="str">
        <f>'3.Todas las competencia(Fuente'!C154</f>
        <v>● Facilitar el trabajo en redes, así como las comunicaciones y el
intercambio de información con otras partes interesadas importantes
para un sistema de áreas protegidas.
● Las partes interesadas pueden incluir otros ministerios y agencias,
gobiernos locales, sectores tales como silvicultura, agricultura, pesca,
etc., socios de áreas protegidas transfronterizas, ONG nacionales y
organizaciones civiles, representantes de grupos indígenas, etc.
● Crear alianzas e iniciativas de colaboración.</v>
      </c>
      <c r="D9" s="6" t="str">
        <f>'3.Todas las competencia(Fuente'!D154</f>
        <v>● Principales partes interesadas del sistema de
APs, así como sus roles e intereses.
● Habilidades para creación de redes y
establecimiento de alianzas.</v>
      </c>
      <c r="E9" s="6">
        <f>'3.Todas las competencia(Fuente'!E154</f>
        <v>0</v>
      </c>
      <c r="F9" s="6" t="str">
        <f>'3.Todas las competencia(Fuente'!F154</f>
        <v>• Submit evidence of active interaction and collaboration with major stakeholder groups with interests in the protected area system.
• Demonstrate supporting knowledge.</v>
      </c>
      <c r="G9" s="6" t="str">
        <f>'3.Todas las competencia(Fuente'!G154</f>
        <v>• Accreditation of prior qualifications and experience.
• Evidence portfolio assessment.</v>
      </c>
      <c r="H9" s="3">
        <f>'3.Todas las competencia(Fuente'!H154</f>
        <v>0</v>
      </c>
    </row>
    <row r="10" spans="1:8" ht="72.75" customHeight="1" outlineLevel="4" x14ac:dyDescent="0.3">
      <c r="A10" s="19" t="str">
        <f>'3.Todas las competencia(Fuente'!A155</f>
        <v>CAC 4.4</v>
      </c>
      <c r="B10" s="372" t="str">
        <f>'3.Todas las competencia(Fuente'!B155</f>
        <v>Contribuir significativamente con iniciativas
internacionales para mejorar la comunicación y
participación entre áreas protegidas.</v>
      </c>
      <c r="C10" s="6" t="str">
        <f>'3.Todas las competencia(Fuente'!C155</f>
        <v>● Realizar una contribución significativa y reconocida internacionalmente
en los temas de comunicación y participación en áreas protegidas
(por ejemplo, a través de publicación especializada de lineamientos,
mantener una membresía activa dentro de un grupo de especialistas
de la UICN, presentación en conferencia o brindar capacitación de
alto nivel, etc.).</v>
      </c>
      <c r="D10" s="6" t="str">
        <f>'3.Todas las competencia(Fuente'!D155</f>
        <v>● Ejemplos internacionales y mejores prácticas en
comunicación y participación en AP.
● Ejemplos de opciones y de mejores prácticas.</v>
      </c>
      <c r="E10" s="6">
        <f>'3.Todas las competencia(Fuente'!E155</f>
        <v>0</v>
      </c>
      <c r="F10" s="6" t="str">
        <f>'3.Todas las competencia(Fuente'!F155</f>
        <v>• Submit evidence of extensive track record of contributions.
• Demonstrate supporting knowledge.</v>
      </c>
      <c r="G10" s="6" t="str">
        <f>'3.Todas las competencia(Fuente'!G155</f>
        <v>• Accreditation of prior qualifications and experience.
• Evidence portfolio assessment.</v>
      </c>
      <c r="H10" s="3">
        <f>'3.Todas las competencia(Fuente'!H155</f>
        <v>0</v>
      </c>
    </row>
    <row r="11" spans="1:8" ht="56.25" customHeight="1" outlineLevel="4" x14ac:dyDescent="0.3">
      <c r="A11" s="28" t="str">
        <f>'3.Todas las competencia(Fuente'!A156</f>
        <v>CÓDIGO DE NIVEL</v>
      </c>
      <c r="B11" s="28" t="str">
        <f>'3.Todas las competencia(Fuente'!B156</f>
        <v xml:space="preserve">NOMBRE DEL NIVEL </v>
      </c>
      <c r="C11" s="104" t="str">
        <f>'3.Todas las competencia(Fuente'!C156</f>
        <v>COMPETENCIA GENERAL PARA EL NIVEL</v>
      </c>
      <c r="D11" s="376" t="str">
        <f>'3.Todas las competencia(Fuente'!D156</f>
        <v>CONOCIMIENTO Y COMPRENSION GENERAL DE APOYO PARA EL NIVEL</v>
      </c>
      <c r="E11" s="377" t="str">
        <f>'3.Todas las competencia(Fuente'!E156</f>
        <v>COMPETENCIAS ASOCIADAS PARA EL NIVEL</v>
      </c>
      <c r="F11" s="378" t="str">
        <f>'3.Todas las competencia(Fuente'!F156</f>
        <v xml:space="preserve"> ASSESSMENT/CERTIFICATION EXAMPLES</v>
      </c>
      <c r="G11" s="154">
        <f>'3.Todas las competencia(Fuente'!G156</f>
        <v>0</v>
      </c>
      <c r="H11" s="74">
        <f>'3.Todas las competencia(Fuente'!H156</f>
        <v>0</v>
      </c>
    </row>
    <row r="12" spans="1:8" s="188" customFormat="1" ht="63.75" customHeight="1" outlineLevel="3" x14ac:dyDescent="0.3">
      <c r="A12" s="68" t="str">
        <f>'3.Todas las competencia(Fuente'!A157</f>
        <v>CAC 3</v>
      </c>
      <c r="B12" s="68" t="str">
        <f>'3.Todas las competencia(Fuente'!B157</f>
        <v>COMUNICACIÓN Y COLABORACIÓN.
NIVEL 3</v>
      </c>
      <c r="C12" s="106" t="str">
        <f>'3.Todas las competencia(Fuente'!C157</f>
        <v>Mantener comunicaciones efectivas por la organización de áreas protegidas, así como a lo interno de ellas.</v>
      </c>
      <c r="D12" s="107" t="str">
        <f>'3.Todas las competencia(Fuente'!D157</f>
        <v>● Teoría de la comunicación.
● Principios de comunicación organizacional.
● Beneficios / riesgos asociados con buena / mala
comunicación.</v>
      </c>
      <c r="E12" s="69" t="str">
        <f>'3.Todas las competencia(Fuente'!E157</f>
        <v>Todas en el nivel 3</v>
      </c>
      <c r="F12" s="155" t="str">
        <f>'3.Todas las competencia(Fuente'!F157</f>
        <v>EXAMPLE PERFORMANCE CRITERIA</v>
      </c>
      <c r="G12" s="155" t="str">
        <f>'3.Todas las competencia(Fuente'!G157</f>
        <v>EXAMPLE MEANS OF ASSESSMENT</v>
      </c>
      <c r="H12" s="73" t="str">
        <f>'3.Todas las competencia(Fuente'!H157</f>
        <v>RECOMMENDED PRIOR COMPETENCE REQUIREMENTS FOR THE LEVEL</v>
      </c>
    </row>
    <row r="13" spans="1:8" ht="46.5" customHeight="1" outlineLevel="4" x14ac:dyDescent="0.35">
      <c r="A13" s="4" t="str">
        <f>'3.Todas las competencia(Fuente'!A158</f>
        <v>Código</v>
      </c>
      <c r="B13" s="4" t="str">
        <f>'3.Todas las competencia(Fuente'!B158</f>
        <v>Declaración de la competencia. El individuo deberá ser capaz de:</v>
      </c>
      <c r="C13" s="114" t="str">
        <f>'3.Todas las competencia(Fuente'!C158</f>
        <v>Detalles, alcance y variaciones.
Una breve explicación de la competencia.</v>
      </c>
      <c r="D13" s="115" t="str">
        <f>'3.Todas las competencia(Fuente'!D158</f>
        <v>Principales requerimientos de conocimiento para la competencia.</v>
      </c>
      <c r="E13" s="214" t="str">
        <f>'3.Todas las competencia(Fuente'!E158</f>
        <v xml:space="preserve"> </v>
      </c>
      <c r="F13" s="158" t="str">
        <f>'3.Todas las competencia(Fuente'!F158</f>
        <v>Example performance criteria for certification</v>
      </c>
      <c r="G13" s="158" t="str">
        <f>'3.Todas las competencia(Fuente'!G158</f>
        <v>Example means of assessment</v>
      </c>
      <c r="H13" s="99" t="str">
        <f>'3.Todas las competencia(Fuente'!H158</f>
        <v>UNI; CAC 2</v>
      </c>
    </row>
    <row r="14" spans="1:8" ht="127.5" customHeight="1" outlineLevel="4" x14ac:dyDescent="0.3">
      <c r="A14" s="19" t="str">
        <f>'3.Todas las competencia(Fuente'!A159</f>
        <v>CAC 3.1</v>
      </c>
      <c r="B14" s="372" t="str">
        <f>'3.Todas las competencia(Fuente'!B159</f>
        <v>Mantener comunicaciones efectivas dentro de la
organización de áreas protegidas.</v>
      </c>
      <c r="C14" s="6" t="str">
        <f>'3.Todas las competencia(Fuente'!C159</f>
        <v xml:space="preserve">● Demostrar el uso efectivo de una variedad de técnicas de
comunicación en la gestión y dirección de una organización de áreas
protegidas.
● Hacer un uso apropiado de una variedad de herramientas y ayudas
para desarrollar una buena comunicación.
● Establecer una “cultura” dentro de la organización, para promover una
buena comunicación, transparencia y capacidad de respuesta.
● Reconocer la diversidad de individuos y necesidades en la
organización y adaptar los enfoques de comunicación a esas
particularidades.
</v>
      </c>
      <c r="D14" s="6" t="str">
        <f>'3.Todas las competencia(Fuente'!D159</f>
        <v>● Una amplia gama de técnicas de comunicación
y su aplicación en el manejo y buen desempeño
de la organización.
● Usos de una variedad de herramientas y
soportes para apoyar la comunicación.</v>
      </c>
      <c r="E14" s="6">
        <f>'3.Todas las competencia(Fuente'!E159</f>
        <v>0</v>
      </c>
      <c r="F14" s="6" t="str">
        <f>'3.Todas las competencia(Fuente'!F159</f>
        <v>• Submit evidence of/demonstrate successful establishment of effective communication within and across an organisation.</v>
      </c>
      <c r="G14" s="6" t="str">
        <f>'3.Todas las competencia(Fuente'!G159</f>
        <v>• Evidence portfolio assessment.
• Observation.
• Testimony of participants and colleagues.
• Accreditation of prior qualifications and experience.</v>
      </c>
      <c r="H14" s="6">
        <f>'3.Todas las competencia(Fuente'!H159</f>
        <v>0</v>
      </c>
    </row>
    <row r="15" spans="1:8" ht="129.6" outlineLevel="4" x14ac:dyDescent="0.3">
      <c r="A15" s="19" t="str">
        <f>'3.Todas las competencia(Fuente'!A160</f>
        <v>CAC 3.2</v>
      </c>
      <c r="B15" s="372" t="str">
        <f>'3.Todas las competencia(Fuente'!B160</f>
        <v>Mantener comunicación efectiva y buenas
relaciones laborales con partes interesadas y
socios.</v>
      </c>
      <c r="C15" s="6" t="str">
        <f>'3.Todas las competencia(Fuente'!C160</f>
        <v xml:space="preserve">● Asegurar la comunicación y el mantenimiento regular de relaciones
laborales positivas entre la organización de áreas protegidas y las
partes interesadas, socios, donantes, autoridades, etc.
● Reconocer la diversidad de individuos y grupos entre las partes
interesadas y adaptar los enfoques de comunicación a esas
particularidades.
</v>
      </c>
      <c r="D15" s="6" t="str">
        <f>'3.Todas las competencia(Fuente'!D160</f>
        <v xml:space="preserve">● Uso de una amplia gama de técnicas de
comunicación, para garantizar el mantenimiento
de buenas relaciones.
● Importancia y beneficios de mantener
comunicación bidireccional regular.
● Variedad de partes interesadas y socios, así
como sus diferentes estilos y necesidades de
comunicación.
</v>
      </c>
      <c r="E15" s="6">
        <f>'3.Todas las competencia(Fuente'!E160</f>
        <v>0</v>
      </c>
      <c r="F15" s="6" t="str">
        <f>'3.Todas las competencia(Fuente'!F160</f>
        <v xml:space="preserve">• Submit evidence of successful maintenance of communication and active working relationships with key stakeholders.
</v>
      </c>
      <c r="G15" s="6" t="str">
        <f>'3.Todas las competencia(Fuente'!G160</f>
        <v>• Evidence portfolio assessment.
• Observation.
• Testimony of participants and colleagues.
• Accreditation of prior qualifications and experience.</v>
      </c>
      <c r="H15" s="6">
        <f>'3.Todas las competencia(Fuente'!H160</f>
        <v>0</v>
      </c>
    </row>
    <row r="16" spans="1:8" ht="114.75" customHeight="1" outlineLevel="4" x14ac:dyDescent="0.3">
      <c r="A16" s="19" t="str">
        <f>'3.Todas las competencia(Fuente'!A161</f>
        <v>CAC 3.3</v>
      </c>
      <c r="B16" s="372" t="str">
        <f>'3.Todas las competencia(Fuente'!B161</f>
        <v>Negociar acuerdos y gestionar disputas y conflictos</v>
      </c>
      <c r="C16" s="6" t="str">
        <f>'3.Todas las competencia(Fuente'!C161</f>
        <v xml:space="preserve">● Usar una variedad de técnicas para alcanzar acuerdos equitativos y
para transformar conflictos importantes con y/o ent e los interesados y
socios, así como dentro de la organización.
● Velar por la documentación y formalización de acuerdos y
resoluciones.
</v>
      </c>
      <c r="D16" s="6" t="str">
        <f>'3.Todas las competencia(Fuente'!D161</f>
        <v xml:space="preserve">● Una amplia gama de enfoques de negociación
(p. Ej. adaptarse, evitar, colaborar, competir,
comprometer).
● Una amplia gama de enfoques de transformación
de conflictos tales como negociación, mediación,
arbitraje y adjudicación.
</v>
      </c>
      <c r="E16" s="6">
        <f>'3.Todas las competencia(Fuente'!E161</f>
        <v>0</v>
      </c>
      <c r="F16" s="6" t="str">
        <f>'3.Todas las competencia(Fuente'!F161</f>
        <v>• Submit evidence of/demonstrate
- successful resolution of a major conflicts with/between stakeholders.
- successful negotiation of a complex and equitable agreement with a stakeholder group.</v>
      </c>
      <c r="G16" s="6" t="str">
        <f>'3.Todas las competencia(Fuente'!G161</f>
        <v>• Evidence portfolio assessment.
• Observation.
• Testimony of participants and colleagues.
• Accreditation of prior qualifications and experience.</v>
      </c>
      <c r="H16" s="6">
        <f>'3.Todas las competencia(Fuente'!H161</f>
        <v>0</v>
      </c>
    </row>
    <row r="17" spans="1:8" ht="56.25" customHeight="1" outlineLevel="4" x14ac:dyDescent="0.3">
      <c r="A17" s="28" t="str">
        <f>'3.Todas las competencia(Fuente'!A162</f>
        <v>CÓDIGO DE NIVEL</v>
      </c>
      <c r="B17" s="28" t="str">
        <f>'3.Todas las competencia(Fuente'!B162</f>
        <v xml:space="preserve">NOMBRE DEL NIVEL </v>
      </c>
      <c r="C17" s="104" t="str">
        <f>'3.Todas las competencia(Fuente'!C162</f>
        <v>COMPETENCIA GENERAL PARA EL NIVEL</v>
      </c>
      <c r="D17" s="105" t="str">
        <f>'3.Todas las competencia(Fuente'!D162</f>
        <v>CONOCIMIENTO Y COMPRENSION GENERAL DE APOYO PARA EL NIVEL</v>
      </c>
      <c r="E17" s="59" t="str">
        <f>'3.Todas las competencia(Fuente'!E162</f>
        <v>COMPETENCIAS ASOCIADAS PARA EL NIVEL</v>
      </c>
      <c r="F17" s="154" t="str">
        <f>'3.Todas las competencia(Fuente'!F162</f>
        <v xml:space="preserve"> ASSESSMENT/CERTIFICATION EXAMPLES</v>
      </c>
      <c r="G17" s="154">
        <f>'3.Todas las competencia(Fuente'!G162</f>
        <v>0</v>
      </c>
      <c r="H17" s="74">
        <f>'3.Todas las competencia(Fuente'!H162</f>
        <v>0</v>
      </c>
    </row>
    <row r="18" spans="1:8" s="189" customFormat="1" ht="84" outlineLevel="3" x14ac:dyDescent="0.35">
      <c r="A18" s="68" t="str">
        <f>'3.Todas las competencia(Fuente'!A163</f>
        <v>CAC 2</v>
      </c>
      <c r="B18" s="68" t="str">
        <f>'3.Todas las competencia(Fuente'!B163</f>
        <v>COMUNICACIÓN Y COLABORACIÓN.
NIVEL 2</v>
      </c>
      <c r="C18" s="106" t="str">
        <f>'3.Todas las competencia(Fuente'!C163</f>
        <v>Utilizar medios formales e informales para comunicarse con otros, usando técnicas y medios apropiados.</v>
      </c>
      <c r="D18" s="107" t="str">
        <f>'3.Todas las competencia(Fuente'!D163</f>
        <v>● Teoría básica de la comunicación.
● Beneficios y riesgos asociados con la buena o
mala comunicación.</v>
      </c>
      <c r="E18" s="69" t="str">
        <f>'3.Todas las competencia(Fuente'!E163</f>
        <v>Todas al nivel 2</v>
      </c>
      <c r="F18" s="155" t="str">
        <f>'3.Todas las competencia(Fuente'!F163</f>
        <v>EXAMPLE PERFORMANCE CRITERIA</v>
      </c>
      <c r="G18" s="155" t="str">
        <f>'3.Todas las competencia(Fuente'!G163</f>
        <v>EXAMPLE MEANS OF ASSESSMENT</v>
      </c>
      <c r="H18" s="73" t="str">
        <f>'3.Todas las competencia(Fuente'!H163</f>
        <v>RECOMMENDED PRIOR COMPETENCE REQUIREMENTS FOR THE LEVEL</v>
      </c>
    </row>
    <row r="19" spans="1:8" ht="39" customHeight="1" outlineLevel="4" x14ac:dyDescent="0.35">
      <c r="A19" s="4" t="str">
        <f>'3.Todas las competencia(Fuente'!A164</f>
        <v>Código</v>
      </c>
      <c r="B19" s="4" t="str">
        <f>'3.Todas las competencia(Fuente'!B164</f>
        <v>Declaración de la competencia. El individuo deberá ser capaz de:</v>
      </c>
      <c r="C19" s="114" t="str">
        <f>'3.Todas las competencia(Fuente'!C164</f>
        <v>Detalles, alcance y variaciones.
Una breve explicación de la competencia.</v>
      </c>
      <c r="D19" s="115" t="str">
        <f>'3.Todas las competencia(Fuente'!D164</f>
        <v>Principales requerimientos de conocimiento para la competencia.</v>
      </c>
      <c r="E19" s="214" t="str">
        <f>'3.Todas las competencia(Fuente'!E164</f>
        <v xml:space="preserve"> </v>
      </c>
      <c r="F19" s="158" t="str">
        <f>'3.Todas las competencia(Fuente'!F164</f>
        <v>Example performance criteria for certification</v>
      </c>
      <c r="G19" s="158" t="str">
        <f>'3.Todas las competencia(Fuente'!G164</f>
        <v>Example means of assessment</v>
      </c>
      <c r="H19" s="99" t="str">
        <f>'3.Todas las competencia(Fuente'!H164</f>
        <v>UNI</v>
      </c>
    </row>
    <row r="20" spans="1:8" ht="108.75" customHeight="1" outlineLevel="4" x14ac:dyDescent="0.3">
      <c r="A20" s="19" t="str">
        <f>'3.Todas las competencia(Fuente'!A165</f>
        <v>CAC 2.1</v>
      </c>
      <c r="B20" s="348" t="str">
        <f>'3.Todas las competencia(Fuente'!B165</f>
        <v>Demostrar comunicación interpersonal efectiva.</v>
      </c>
      <c r="C20" s="6" t="str">
        <f>'3.Todas las competencia(Fuente'!C165</f>
        <v>● Demostrar una gama de habilidades esenciales para una
comunicación efectiva, tanto formal como informal con colegas,
subordinados, partes interesadas y socios.
● Emplear una variedad de métodos de comunicación (por ejemplo,
cara a cara, escucha activa, entrevista, brindar instrucciones, brindar
retroalimentación).
● Usar y comprender la comunicación no verbal.</v>
      </c>
      <c r="D20" s="6" t="str">
        <f>'3.Todas las competencia(Fuente'!D165</f>
        <v>● Diversidad de técnicas de comunicación y sus
usos.
● Conocimiento de los diferentes enfoques
comunicacionales requeridos para diferentes
grupos e individuos.</v>
      </c>
      <c r="E20" s="6">
        <f>'3.Todas las competencia(Fuente'!E165</f>
        <v>0</v>
      </c>
      <c r="F20" s="6" t="str">
        <f>'3.Todas las competencia(Fuente'!F165</f>
        <v>• Demonstrate use of a range of communication techniques appropriate to the situation.</v>
      </c>
      <c r="G20" s="6" t="str">
        <f>'3.Todas las competencia(Fuente'!G165</f>
        <v>• Evidence portfolio assessment.
• Observations/simulation.
• Testimony of participants and colleagues.
• Accreditation of prior qualifications and experience.</v>
      </c>
      <c r="H20" s="6">
        <f>'3.Todas las competencia(Fuente'!H165</f>
        <v>0</v>
      </c>
    </row>
    <row r="21" spans="1:8" ht="82.5" customHeight="1" outlineLevel="4" x14ac:dyDescent="0.3">
      <c r="A21" s="19" t="str">
        <f>'3.Todas las competencia(Fuente'!A166</f>
        <v>CAC 2.2</v>
      </c>
      <c r="B21" s="348" t="str">
        <f>'3.Todas las competencia(Fuente'!B166</f>
        <v>Crear presentaciones verbales efectivas.</v>
      </c>
      <c r="C21" s="6" t="str">
        <f>'3.Todas las competencia(Fuente'!C166</f>
        <v>● Preparar y brindar presentaciones verbales efectivas en entornos
formales e informales.
● Adaptar contenido, materiales y estilos de presentación a diferentes
audiencias.
● Mantener los límites de tiempo.
● Hacer un uso efectivo de la presentación y las ayudas visuales (por
ejemplo, PowerPoint).</v>
      </c>
      <c r="D21" s="6" t="str">
        <f>'3.Todas las competencia(Fuente'!D166</f>
        <v>● Variedad de técnicas de comunicación verbal y
sus usos.
● Uso de ayudas visuales para apoyar
presentaciones.
● Enfoques de comunicación requeridos para
diferentes grupos.</v>
      </c>
      <c r="E21" s="6">
        <f>'3.Todas las competencia(Fuente'!E166</f>
        <v>0</v>
      </c>
      <c r="F21" s="6" t="str">
        <f>'3.Todas las competencia(Fuente'!F166</f>
        <v>• Demonstrate use of a range of communication techniques appropriate to the situation.</v>
      </c>
      <c r="G21" s="6" t="str">
        <f>'3.Todas las competencia(Fuente'!G166</f>
        <v>• Evidence portfolio assessment.
• Observations/simulation.
• Testimony of participants and colleagues.
• Accreditation of prior qualifications and experience.</v>
      </c>
      <c r="H21" s="6">
        <f>'3.Todas las competencia(Fuente'!H166</f>
        <v>0</v>
      </c>
    </row>
    <row r="22" spans="1:8" ht="82.5" customHeight="1" outlineLevel="4" x14ac:dyDescent="0.3">
      <c r="A22" s="19" t="str">
        <f>'3.Todas las competencia(Fuente'!A167</f>
        <v>CAC 2.3</v>
      </c>
      <c r="B22" s="348" t="str">
        <f>'3.Todas las competencia(Fuente'!B167</f>
        <v>Comunicar efetivamente de forma escrita.</v>
      </c>
      <c r="C22" s="6" t="str">
        <f>'3.Todas las competencia(Fuente'!C167</f>
        <v>● Demostrar una variedad de habilidades para una comunicación
escrita efectiva, adecuada a diversos públicos y propósitos, utilizando
lenguaje apropiado, estilos para elaborar informes formales, redacción
científica, cartas y cor eos electrónicos.
● Realizar comunicados para audiencias no expertas.</v>
      </c>
      <c r="D22" s="6" t="str">
        <f>'3.Todas las competencia(Fuente'!D167</f>
        <v>● Una gama de técnicas de comunicación escrita
y sus usos.
● Conocimiento de los diferentes enfoques
de comunicación requeridos para diferentes
grupos e individuos.</v>
      </c>
      <c r="E22" s="6">
        <f>'3.Todas las competencia(Fuente'!E167</f>
        <v>0</v>
      </c>
      <c r="F22" s="6" t="str">
        <f>'3.Todas las competencia(Fuente'!F167</f>
        <v>• Demonstrate use of a range of written communication techniques appropriate to the situation.</v>
      </c>
      <c r="G22" s="6" t="str">
        <f>'3.Todas las competencia(Fuente'!G167</f>
        <v>• Evidence portfolio assessment.
• Observations/simulation.
• Testimony of participants and colleagues.
• Accreditation of prior qualifications and experience.</v>
      </c>
      <c r="H22" s="6">
        <f>'3.Todas las competencia(Fuente'!H167</f>
        <v>0</v>
      </c>
    </row>
    <row r="23" spans="1:8" ht="82.5" customHeight="1" outlineLevel="4" x14ac:dyDescent="0.3">
      <c r="A23" s="19" t="str">
        <f>'3.Todas las competencia(Fuente'!A168</f>
        <v>CAC 2.4</v>
      </c>
      <c r="B23" s="348" t="str">
        <f>'3.Todas las competencia(Fuente'!B168</f>
        <v>Demostrar colaboración y trabajo en equipo efectivo
en el lugar de trabajo.</v>
      </c>
      <c r="C23" s="6" t="str">
        <f>'3.Todas las competencia(Fuente'!C168</f>
        <v>● Promover enfoques de trabajo inclusivos y basados en el equipo.
● Alentar y permitir que colegas y subordinados contribuyan con la
planificación y toma de decisiones
● Delegar tareas y responsabilidades.
● Fomentar y permitir el intercambio de habilidades, conocimientos y
experiencias.
● Brindar apoyo y retroalimentación.</v>
      </c>
      <c r="D23" s="6" t="str">
        <f>'3.Todas las competencia(Fuente'!D168</f>
        <v>● Principios y prácticas del trabajo en equipo y
colaboración efectiva.</v>
      </c>
      <c r="E23" s="6">
        <f>'3.Todas las competencia(Fuente'!E168</f>
        <v>0</v>
      </c>
      <c r="F23" s="6" t="str">
        <f>'3.Todas las competencia(Fuente'!F168</f>
        <v>• Demonstrate application of effective teamwork in a range of situations.</v>
      </c>
      <c r="G23" s="6" t="str">
        <f>'3.Todas las competencia(Fuente'!G168</f>
        <v>• Evidence portfolio assessment.
• Observations/simulation.
• Testimony of participants and colleagues.
• Accreditation of prior qualifications and experience.</v>
      </c>
      <c r="H23" s="6">
        <f>'3.Todas las competencia(Fuente'!H168</f>
        <v>0</v>
      </c>
    </row>
    <row r="24" spans="1:8" ht="82.5" customHeight="1" outlineLevel="4" x14ac:dyDescent="0.3">
      <c r="A24" s="19" t="str">
        <f>'3.Todas las competencia(Fuente'!A169</f>
        <v>CAC 2.5</v>
      </c>
      <c r="B24" s="348" t="str">
        <f>'3.Todas las competencia(Fuente'!B169</f>
        <v>Proporcionar tutoría y orientación para colegas y
personal supervisado.</v>
      </c>
      <c r="C24" s="6" t="str">
        <f>'3.Todas las competencia(Fuente'!C169</f>
        <v>● Brindar asesoramiento y orientación tanto profesional como personal a
colegas y subordinados.
● Apoyar a colegas y subordinados para aprender y practicar
habilidades.</v>
      </c>
      <c r="D24" s="6" t="str">
        <f>'3.Todas las competencia(Fuente'!D169</f>
        <v>● Habilidades interpersonales.
● Habilidades y técnicas de tutoría y coaching.
● Experiencia técnica relevante.</v>
      </c>
      <c r="E24" s="6">
        <f>'3.Todas las competencia(Fuente'!E169</f>
        <v>0</v>
      </c>
      <c r="F24" s="6" t="str">
        <f>'3.Todas las competencia(Fuente'!F169</f>
        <v>• Submit evidence of successful mentoring and support for colleagues.
• Demonstrate supporting knowledge.</v>
      </c>
      <c r="G24" s="6" t="str">
        <f>'3.Todas las competencia(Fuente'!G169</f>
        <v>• Evidence portfolio assessment.
• Observations/simulation.
• Testimony of participants and colleagues.
• Accreditation of prior qualifications and experience.</v>
      </c>
      <c r="H24" s="6">
        <f>'3.Todas las competencia(Fuente'!H169</f>
        <v>0</v>
      </c>
    </row>
    <row r="25" spans="1:8" s="5" customFormat="1" ht="82.5" customHeight="1" outlineLevel="4" x14ac:dyDescent="0.3">
      <c r="A25" s="19" t="str">
        <f>'3.Todas las competencia(Fuente'!A170</f>
        <v>CAC 2.6</v>
      </c>
      <c r="B25" s="348" t="str">
        <f>'3.Todas las competencia(Fuente'!B170</f>
        <v>Identificar y abo dar conflictos interpersonales</v>
      </c>
      <c r="C25" s="6" t="str">
        <f>'3.Todas las competencia(Fuente'!C170</f>
        <v>● Identificar conflictos y disputas actuales y potenciales den o de la
organización de áreas protegidas, así como con, o entre las partes
interesadas.
● Usar una variedad de enfoques y métodos para prevenir / reducir /
evitar conflictos e identificar solucione</v>
      </c>
      <c r="D25" s="6" t="str">
        <f>'3.Todas las competencia(Fuente'!D170</f>
        <v>● Una gama de enfoques de transformación
de conflictos y técnicas prácticas, como
la negociación, mitigación, búsqueda de
compromisos y soluciones ganar-ganar, etc.</v>
      </c>
      <c r="E25" s="6">
        <f>'3.Todas las competencia(Fuente'!E170</f>
        <v>0</v>
      </c>
      <c r="F25" s="6" t="str">
        <f>'3.Todas las competencia(Fuente'!F170</f>
        <v>• Submit evidence of successful resolution of three types of conflict e.g. 
- Within a work team 
- Between the PA and stakeholders
- Between relevant conflicting interests</v>
      </c>
      <c r="G25" s="6" t="str">
        <f>'3.Todas las competencia(Fuente'!G170</f>
        <v>• Evidence portfolio assessment.
• Observations/simulation.
• Testimony of participants and colleagues.
• Accreditation of prior qualifications and experience.</v>
      </c>
      <c r="H25" s="6">
        <f>'3.Todas las competencia(Fuente'!H170</f>
        <v>0</v>
      </c>
    </row>
    <row r="26" spans="1:8" ht="129.6" outlineLevel="4" x14ac:dyDescent="0.3">
      <c r="A26" s="19" t="str">
        <f>'3.Todas las competencia(Fuente'!A171</f>
        <v>CAC 2.7</v>
      </c>
      <c r="B26" s="348" t="str">
        <f>'3.Todas las competencia(Fuente'!B171</f>
        <v>Brindar entrenamientos y programas de aprendizaje.</v>
      </c>
      <c r="C26" s="6" t="str">
        <f>'3.Todas las competencia(Fuente'!C171</f>
        <v>● Planificar y brindar sesiones de capacitación y cursos que aba quen
conocimientos, comprensión y habilidades prácticas.</v>
      </c>
      <c r="D26" s="6" t="str">
        <f>'3.Todas las competencia(Fuente'!D171</f>
        <v>● Habilidades y técnicas de enseñanza,
instrucción y entrenamiento práctico.</v>
      </c>
      <c r="E26" s="6">
        <f>'3.Todas las competencia(Fuente'!E171</f>
        <v>0</v>
      </c>
      <c r="F26" s="6" t="str">
        <f>'3.Todas las competencia(Fuente'!F171</f>
        <v xml:space="preserve">• Submit evidence of successful design and delivery of training sessions covering knowledge, applied skills and practical instruction, making use of an appropriate range of techniques.
</v>
      </c>
      <c r="G26" s="6" t="str">
        <f>'3.Todas las competencia(Fuente'!G171</f>
        <v>• Evidence portfolio assessment.
• Observations/simulation.
• Testimony of participants and colleagues.
• Accreditation of prior qualifications and experience.</v>
      </c>
      <c r="H26" s="6">
        <f>'3.Todas las competencia(Fuente'!H171</f>
        <v>0</v>
      </c>
    </row>
    <row r="27" spans="1:8" ht="56.25" customHeight="1" outlineLevel="4" x14ac:dyDescent="0.3">
      <c r="A27" s="28" t="str">
        <f>'3.Todas las competencia(Fuente'!A173</f>
        <v>CÓDIGO DE NIVEL</v>
      </c>
      <c r="B27" s="28" t="str">
        <f>'3.Todas las competencia(Fuente'!B173</f>
        <v xml:space="preserve">NOMBRE DEL NIVEL </v>
      </c>
      <c r="C27" s="104" t="str">
        <f>'3.Todas las competencia(Fuente'!C173</f>
        <v>COMPETENCIA GENERAL PARA EL NIVEL</v>
      </c>
      <c r="D27" s="105" t="str">
        <f>'3.Todas las competencia(Fuente'!D173</f>
        <v>CONOCIMIENTO Y COMPRENSION GENERAL DE APOYO PARA EL NIVEL</v>
      </c>
      <c r="E27" s="59" t="str">
        <f>'3.Todas las competencia(Fuente'!E173</f>
        <v>COMPETENCIAS ASOCIADAS PARA EL NIVEL</v>
      </c>
      <c r="F27" s="154" t="str">
        <f>'3.Todas las competencia(Fuente'!F173</f>
        <v xml:space="preserve"> ASSESSMENT/CERTIFICATION EXAMPLES</v>
      </c>
      <c r="G27" s="154">
        <f>'3.Todas las competencia(Fuente'!G173</f>
        <v>0</v>
      </c>
      <c r="H27" s="74">
        <f>'3.Todas las competencia(Fuente'!H173</f>
        <v>0</v>
      </c>
    </row>
    <row r="28" spans="1:8" s="45" customFormat="1" ht="84" outlineLevel="3" x14ac:dyDescent="0.35">
      <c r="A28" s="68" t="str">
        <f>'3.Todas las competencia(Fuente'!A174</f>
        <v>CAC 1</v>
      </c>
      <c r="B28" s="68" t="str">
        <f>'3.Todas las competencia(Fuente'!B174</f>
        <v>COMUNICACIÓN Y COLABORACIÓN.
NIVEL 1</v>
      </c>
      <c r="C28" s="106" t="str">
        <f>'3.Todas las competencia(Fuente'!C174</f>
        <v>Mantener una comunicación de manera efectiva con compañeros de trabajo, partes interesadas y visitantes.</v>
      </c>
      <c r="D28" s="107" t="str">
        <f>'3.Todas las competencia(Fuente'!D174</f>
        <v xml:space="preserve">● Beneficios de la buena comunicación
● Alfabetización (hablar, leer y escribir).
</v>
      </c>
      <c r="E28" s="69" t="str">
        <f>'3.Todas las competencia(Fuente'!E174</f>
        <v>Todas al nivel 1</v>
      </c>
      <c r="F28" s="155" t="str">
        <f>'3.Todas las competencia(Fuente'!F174</f>
        <v>EXAMPLE PERFORMANCE CRITERIA</v>
      </c>
      <c r="G28" s="155" t="str">
        <f>'3.Todas las competencia(Fuente'!G174</f>
        <v>EXAMPLE MEANS OF ASSESSMENT</v>
      </c>
      <c r="H28" s="73" t="str">
        <f>'3.Todas las competencia(Fuente'!H174</f>
        <v>RECOMMENDED PRIOR COMPETENCE REQUIREMENTS FOR THE LEVEL</v>
      </c>
    </row>
    <row r="29" spans="1:8" ht="37.5" customHeight="1" outlineLevel="4" x14ac:dyDescent="0.35">
      <c r="A29" s="4" t="str">
        <f>'3.Todas las competencia(Fuente'!A175</f>
        <v>Código</v>
      </c>
      <c r="B29" s="4" t="str">
        <f>'3.Todas las competencia(Fuente'!B175</f>
        <v>Declaración de la competencia. El individuo deberá ser capaz de:</v>
      </c>
      <c r="C29" s="114" t="str">
        <f>'3.Todas las competencia(Fuente'!C175</f>
        <v>Detalles, alcance y variaciones.
Una breve explicación de la competencia.</v>
      </c>
      <c r="D29" s="115" t="str">
        <f>'3.Todas las competencia(Fuente'!D175</f>
        <v>Principales requerimientos de conocimiento para la competencia.</v>
      </c>
      <c r="E29" s="214" t="str">
        <f>'3.Todas las competencia(Fuente'!E175</f>
        <v xml:space="preserve"> </v>
      </c>
      <c r="F29" s="158" t="str">
        <f>'3.Todas las competencia(Fuente'!F175</f>
        <v>Example performance criteria for certification</v>
      </c>
      <c r="G29" s="158" t="str">
        <f>'3.Todas las competencia(Fuente'!G175</f>
        <v>Example means of assessment</v>
      </c>
      <c r="H29" s="99" t="str">
        <f>'3.Todas las competencia(Fuente'!H175</f>
        <v>UNI</v>
      </c>
    </row>
    <row r="30" spans="1:8" ht="129.6" outlineLevel="4" x14ac:dyDescent="0.3">
      <c r="A30" s="19" t="str">
        <f>'3.Todas las competencia(Fuente'!A176</f>
        <v>CAC 1.1</v>
      </c>
      <c r="B30" s="374" t="str">
        <f>'3.Todas las competencia(Fuente'!B176</f>
        <v>Mantener una comunicación de manera
efectiva con otros, en el lugar de trabajo.</v>
      </c>
      <c r="C30" s="6" t="str">
        <f>'3.Todas las competencia(Fuente'!C176</f>
        <v>● Mantener una comunicación bidireccional efectiva con los compañeros
de trabajo, supervisores y actores locales.
● Proporcionar información clara, instrucciones, explicaciones verbales y
escritas.
● Escuchar, comprender y asimilar información.</v>
      </c>
      <c r="D30" s="6" t="str">
        <f>'3.Todas las competencia(Fuente'!D176</f>
        <v>● Técnicas básicas de comunicación, sus usos,
ventajas y desventajas.</v>
      </c>
      <c r="E30" s="6">
        <f>'3.Todas las competencia(Fuente'!E176</f>
        <v>0</v>
      </c>
      <c r="F30" s="6" t="str">
        <f>'3.Todas las competencia(Fuente'!F176</f>
        <v>• Submit evidence of and/or demonstrate use of a range of communication techniques to reduce conflict, resolve disputes and defend contested positions or arguments.
• Demonstrate supporting knowledge.</v>
      </c>
      <c r="G30" s="6" t="str">
        <f>'3.Todas las competencia(Fuente'!G176</f>
        <v>• Evidence portfolio assessment.
• Observations/simulation
• Testimony of others</v>
      </c>
      <c r="H30" s="6">
        <f>'3.Todas las competencia(Fuente'!H176</f>
        <v>0</v>
      </c>
    </row>
    <row r="31" spans="1:8" ht="91.5" customHeight="1" outlineLevel="4" x14ac:dyDescent="0.3">
      <c r="A31" s="19" t="str">
        <f>'3.Todas las competencia(Fuente'!A177</f>
        <v>CAC 1.2</v>
      </c>
      <c r="B31" s="374" t="str">
        <f>'3.Todas las competencia(Fuente'!B177</f>
        <v>Brindar instrucción en el trabajo para tareas
prácticas.</v>
      </c>
      <c r="C31" s="6" t="str">
        <f>'3.Todas las competencia(Fuente'!C177</f>
        <v>● Instruir y capacitar a los compañeros de trabajo sobre cómo realizar
las tareas requeridas.
● Brindar retroalimentación y apoyo para ayudar a los colegas a
aprender y mejorar sus habilidades.</v>
      </c>
      <c r="D31" s="6" t="str">
        <f>'3.Todas las competencia(Fuente'!D177</f>
        <v>● Técnicas básicas de instrucción.
● Tareas técnicas a completar.</v>
      </c>
      <c r="E31" s="6">
        <f>'3.Todas las competencia(Fuente'!E177</f>
        <v>0</v>
      </c>
      <c r="F31" s="6" t="str">
        <f>'3.Todas las competencia(Fuente'!F177</f>
        <v>• Demonstrate effective transfer of skills and knowledge to colleagues.
• Demonstrate supporting knowledge.</v>
      </c>
      <c r="G31" s="6" t="str">
        <f>'3.Todas las competencia(Fuente'!G177</f>
        <v>• Practical test/observation/ simulation.
• Feedback from colleagues.
• Oral test of knowledge.</v>
      </c>
      <c r="H31" s="6">
        <f>'3.Todas las competencia(Fuente'!H177</f>
        <v>0</v>
      </c>
    </row>
    <row r="32" spans="1:8" ht="125.25" customHeight="1" outlineLevel="4" x14ac:dyDescent="0.3">
      <c r="A32" s="19" t="str">
        <f>'3.Todas las competencia(Fuente'!A178</f>
        <v>CAC 1.3</v>
      </c>
      <c r="B32" s="374" t="str">
        <f>'3.Todas las competencia(Fuente'!B178</f>
        <v>Usar técnicas de comunicación efectiva para evitar y prevenir conflictos interpersonales</v>
      </c>
      <c r="C32" s="6" t="str">
        <f>'3.Todas las competencia(Fuente'!C178</f>
        <v>● Usar una variedad de técnicas básicas para mantener buenas
relaciones, evitar conflictos, educir tensiones, resolver polémicas y
evitar la escalada de las disputas.
● Adaptar enfoques utilizados a diferentes contextos y actores.</v>
      </c>
      <c r="D32" s="6" t="str">
        <f>'3.Todas las competencia(Fuente'!D178</f>
        <v>● Técnicas para reducir las polémicas y conflictos
verbales, así como para presentar y defender
posiciones y razonamientos impopulares.
● Idoneidad de técnicas para diferentes
situaciones y actores.</v>
      </c>
      <c r="E32" s="6">
        <f>'3.Todas las competencia(Fuente'!E178</f>
        <v>0</v>
      </c>
      <c r="F32" s="6" t="str">
        <f>'3.Todas las competencia(Fuente'!F178</f>
        <v>• Submit evidence of and/or demonstrate use of a range of communication techniques to reduce conflict, resolve disputes and defend contested positions or arguments.
• Demonstrate supporting knowledge.</v>
      </c>
      <c r="G32" s="6" t="str">
        <f>'3.Todas las competencia(Fuente'!G178</f>
        <v>• Evidence portfolio assessment.
• Observations/simulation
• Testimony of others</v>
      </c>
      <c r="H32" s="6">
        <f>'3.Todas las competencia(Fuente'!H178</f>
        <v>0</v>
      </c>
    </row>
  </sheetData>
  <sheetProtection algorithmName="SHA-512" hashValue="v1CsVlvRX3BAB4bYHsJQ8aXs4Ozofzi+2/DLw1fGUzRNaMPXlFwPdlBUFzsgC7QULwrccaPN9RQ/K/qiTf62wQ==" saltValue="+pogHS3qvUCEhOw4QYgwRA==" spinCount="100000" sheet="1" objects="1" scenarios="1" autoFilter="0"/>
  <mergeCells count="3">
    <mergeCell ref="F4:H4"/>
    <mergeCell ref="A1:E1"/>
    <mergeCell ref="F1:H1"/>
  </mergeCell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00"/>
  </sheetPr>
  <dimension ref="A1:H51"/>
  <sheetViews>
    <sheetView showZeros="0" topLeftCell="A7" zoomScale="60" zoomScaleNormal="60" workbookViewId="0"/>
  </sheetViews>
  <sheetFormatPr defaultColWidth="9.109375" defaultRowHeight="14.4" outlineLevelRow="5" outlineLevelCol="2" x14ac:dyDescent="0.3"/>
  <cols>
    <col min="1" max="1" width="15.77734375" customWidth="1"/>
    <col min="2" max="2" width="60.109375" customWidth="1"/>
    <col min="3" max="3" width="69.88671875" customWidth="1" outlineLevel="1"/>
    <col min="4" max="4" width="49.109375" customWidth="1" outlineLevel="1"/>
    <col min="5" max="5" width="26.109375" customWidth="1" outlineLevel="1"/>
    <col min="6" max="6" width="33.441406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166">
        <f>'3.Todas las competencia(Fuente'!F179</f>
        <v>0</v>
      </c>
      <c r="G2" s="166">
        <f>'3.Todas las competencia(Fuente'!G179</f>
        <v>0</v>
      </c>
      <c r="H2" s="57">
        <f>'3.Todas las competencia(Fuente'!H179</f>
        <v>0</v>
      </c>
    </row>
    <row r="3" spans="1:8" ht="63" customHeight="1" outlineLevel="2" x14ac:dyDescent="0.3">
      <c r="A3" s="87" t="str">
        <f>'3.Todas las competencia(Fuente'!A180</f>
        <v>CATEGORÍA</v>
      </c>
      <c r="B3" s="87" t="str">
        <f>'3.Todas las competencia(Fuente'!B180</f>
        <v>BIO. CONSERVACIÓN DE BIODIVERSIDAD</v>
      </c>
      <c r="C3" s="124" t="str">
        <f>'3.Todas las competencia(Fuente'!C180</f>
        <v>Asegurar el mantenimiento de los valores ecológicos de las áreas protegidas a través de la gestión y el monitoreo de especies, sus hábitats, ecosistemas y el uso de recursos naturales.</v>
      </c>
      <c r="D3" s="125" t="str">
        <f>'3.Todas las competencia(Fuente'!D180</f>
        <v xml:space="preserve"> </v>
      </c>
      <c r="E3" s="38">
        <f>'3.Todas las competencia(Fuente'!E180</f>
        <v>0</v>
      </c>
      <c r="F3" s="167">
        <f>'3.Todas las competencia(Fuente'!F180</f>
        <v>0</v>
      </c>
      <c r="G3" s="167">
        <f>'3.Todas las competencia(Fuente'!G180</f>
        <v>0</v>
      </c>
      <c r="H3" s="38">
        <f>'3.Todas las competencia(Fuente'!H180</f>
        <v>0</v>
      </c>
    </row>
    <row r="4" spans="1:8" ht="56.25" customHeight="1" outlineLevel="4" x14ac:dyDescent="0.3">
      <c r="A4" s="79" t="str">
        <f>'3.Todas las competencia(Fuente'!A181</f>
        <v>CÓDIGO DE NIVEL</v>
      </c>
      <c r="B4" s="79" t="str">
        <f>'3.Todas las competencia(Fuente'!B181</f>
        <v xml:space="preserve">NOMBRE DEL NIVEL </v>
      </c>
      <c r="C4" s="126" t="str">
        <f>'3.Todas las competencia(Fuente'!C181</f>
        <v>COMPETENCIA GENERAL PARA EL NIVEL</v>
      </c>
      <c r="D4" s="126" t="str">
        <f>'3.Todas las competencia(Fuente'!D181</f>
        <v>CONOCIMIENTO Y COMPRENSION GENERAL DE APOYO PARA EL NIVEL</v>
      </c>
      <c r="E4" s="80" t="str">
        <f>'3.Todas las competencia(Fuente'!E181</f>
        <v>COMPETENCIAS ASOCIADAS PARA EL NIVEL</v>
      </c>
      <c r="F4" s="438" t="str">
        <f>'3.Todas las competencia(Fuente'!F181</f>
        <v xml:space="preserve"> ASSESSMENT/CERTIFICATION EXAMPLES</v>
      </c>
      <c r="G4" s="439">
        <f>'3.Todas las competencia(Fuente'!G181</f>
        <v>0</v>
      </c>
      <c r="H4" s="439">
        <f>'3.Todas las competencia(Fuente'!H181</f>
        <v>0</v>
      </c>
    </row>
    <row r="5" spans="1:8" ht="140.4" outlineLevel="3" x14ac:dyDescent="0.3">
      <c r="A5" s="78" t="str">
        <f>'3.Todas las competencia(Fuente'!A182</f>
        <v>BIO 4</v>
      </c>
      <c r="B5" s="77" t="str">
        <f>'3.Todas las competencia(Fuente'!B182</f>
        <v>CONSERVACION DE LA BIODIVERSIDAD.
NIVEL 4</v>
      </c>
      <c r="C5" s="127" t="str">
        <f>'3.Todas las competencia(Fuente'!C182</f>
        <v>Asegurar que el sistema de áreas protegidas contribuya
significativamente a las metas y prioridades nacionales e
internacionales para la conservación de la biodiversidad.</v>
      </c>
      <c r="D5" s="128" t="str">
        <f>'3.Todas las competencia(Fuente'!D182</f>
        <v xml:space="preserve">● Principios de ecología y biología de la
conservación.
● Política y legislación nacional e internacional
para la conservación de la biodiversidad.
● Mejores prácticas y ejemplos globales
relevantes (p. ej. a través de la UICN,
Convenciones, Programa de Trabajo en Áreas
Protegidas de la CDB).
</v>
      </c>
      <c r="E5" s="55" t="str">
        <f>'3.Todas las competencia(Fuente'!E182</f>
        <v>PPP 4; ORG 4; COM 4; CAC 4; TEC 2; ADR 4</v>
      </c>
      <c r="F5" s="168" t="str">
        <f>'3.Todas las competencia(Fuente'!F182</f>
        <v>EXAMPLE PERFORMANCE CRITERIA</v>
      </c>
      <c r="G5" s="168" t="str">
        <f>'3.Todas las competencia(Fuente'!G182</f>
        <v>EXAMPLE MEANS OF ASSESSMENT</v>
      </c>
      <c r="H5" s="64" t="str">
        <f>'3.Todas las competencia(Fuente'!H182</f>
        <v>RECOMMENDED PRIOR COMPETENCE REQUIREMENTS FOR THE LEVEL</v>
      </c>
    </row>
    <row r="6" spans="1:8" ht="31.2" outlineLevel="4" x14ac:dyDescent="0.3">
      <c r="A6" s="11" t="str">
        <f>'3.Todas las competencia(Fuente'!A183</f>
        <v>Código</v>
      </c>
      <c r="B6" s="26" t="str">
        <f>'3.Todas las competencia(Fuente'!B183</f>
        <v>Declaración de la competencia. El individuo deberá ser capaz de:</v>
      </c>
      <c r="C6" s="129" t="str">
        <f>'3.Todas las competencia(Fuente'!C183</f>
        <v>Detalles, alcance y variaciones.
Una breve explicación de la competencia.</v>
      </c>
      <c r="D6" s="130" t="str">
        <f>'3.Todas las competencia(Fuente'!D183</f>
        <v>Principales requerimientos de conocimiento para la competencia.</v>
      </c>
      <c r="E6" s="12">
        <f>'3.Todas las competencia(Fuente'!E183</f>
        <v>0</v>
      </c>
      <c r="F6" s="169" t="str">
        <f>'3.Todas las competencia(Fuente'!F183</f>
        <v>Example performance criteria for certification</v>
      </c>
      <c r="G6" s="170" t="str">
        <f>'3.Todas las competencia(Fuente'!G183</f>
        <v>Example means of assessment</v>
      </c>
      <c r="H6" s="36" t="str">
        <f>'3.Todas las competencia(Fuente'!H183</f>
        <v>UNI 1; BIO 3; CAC 3</v>
      </c>
    </row>
    <row r="7" spans="1:8" ht="86.4" outlineLevel="4" x14ac:dyDescent="0.3">
      <c r="A7" s="20" t="str">
        <f>'3.Todas las competencia(Fuente'!A184</f>
        <v>BIO 4.1</v>
      </c>
      <c r="B7" s="84" t="str">
        <f>'3.Todas las competencia(Fuente'!B184</f>
        <v>Coordinar el desarrollo de políticas nacionales,
estrategias y legislación, para la conservación de la
biodiversidad y las áreas protegidas.</v>
      </c>
      <c r="C7" s="13" t="str">
        <f>'3.Todas las competencia(Fuente'!C184</f>
        <v>● Revisar políticas y legislación existentes para la conservación de la
biodiversidad.
● Identificar prioridades nacionales para la conservación de la
biodiversidad.
● Brindar orientación e insumos para el desarrollo de políticas y
legislación para mejorar la protección y gestión de la biodiversidad.</v>
      </c>
      <c r="D7" s="13" t="str">
        <f>'3.Todas las competencia(Fuente'!D184</f>
        <v>● Política y legislación nacional de conservación.
● Procesos para el desarrollo y aprobación de
legislación.
● Amenazas a la biodiversidad que requieren
nueva legislación o mejorarla.</v>
      </c>
      <c r="E7" s="14">
        <f>'3.Todas las competencia(Fuente'!E184</f>
        <v>0</v>
      </c>
      <c r="F7" s="13" t="str">
        <f>'3.Todas las competencia(Fuente'!F184</f>
        <v>• Documented and verified contribution to development and/or revision of policy/legislation/regulations.
• Demonstrate supporting knowledge.</v>
      </c>
      <c r="G7" s="13" t="str">
        <f>'3.Todas las competencia(Fuente'!G184</f>
        <v xml:space="preserve">• Accreditation of prior qualifications and experience. and experience.
• Evidence portfolio.
</v>
      </c>
      <c r="H7" s="14">
        <f>'3.Todas las competencia(Fuente'!H184</f>
        <v>0</v>
      </c>
    </row>
    <row r="8" spans="1:8" ht="115.2" outlineLevel="4" x14ac:dyDescent="0.3">
      <c r="A8" s="20" t="str">
        <f>'3.Todas las competencia(Fuente'!A185</f>
        <v>BIO 4.2</v>
      </c>
      <c r="B8" s="84" t="str">
        <f>'3.Todas las competencia(Fuente'!B185</f>
        <v>Coordinar programas nacionales de investigación, muestreo y monitoreo relacionados con la biodiversidad.</v>
      </c>
      <c r="C8" s="13" t="str">
        <f>'3.Todas las competencia(Fuente'!C185</f>
        <v>● Identificar b echas de información sobre biodiversidad y prioridades de
investigación para un sistema de áreas protegidas.
● Desarrollar alianzas con instituciones de investigación.
● Dirigir el desarrollo de programas nacionales / regionales de
investigación y monitoreo.
● Contribuir al análisis y publicación de resultados de investigación.
● Difundir los resultados de la investigación para apoyar el manejo de
áreas protegidas.</v>
      </c>
      <c r="D8" s="13" t="str">
        <f>'3.Todas las competencia(Fuente'!D185</f>
        <v>● Política y legislación nacional de conservación.
● Enfoques y metodologías de investigación y
monitoreo.
● Datos de contacto de las principales
instituciones de investigación.</v>
      </c>
      <c r="E8" s="14">
        <f>'3.Todas las competencia(Fuente'!E185</f>
        <v>0</v>
      </c>
      <c r="F8" s="13" t="str">
        <f>'3.Todas las competencia(Fuente'!F185</f>
        <v>• Documented and verified contribution to a relevant national strategy plan, or project for research, survey and monitoring.
• Demonstrate supporting knowledge.</v>
      </c>
      <c r="G8" s="13" t="str">
        <f>'3.Todas las competencia(Fuente'!G185</f>
        <v xml:space="preserve">• Accreditation of prior qualifications and experience. and experience.
• Evidence portfolio.
</v>
      </c>
      <c r="H8" s="14">
        <f>'3.Todas las competencia(Fuente'!H185</f>
        <v>0</v>
      </c>
    </row>
    <row r="9" spans="1:8" ht="100.8" outlineLevel="4" x14ac:dyDescent="0.3">
      <c r="A9" s="20" t="str">
        <f>'3.Todas las competencia(Fuente'!A186</f>
        <v>BIO 4.3</v>
      </c>
      <c r="B9" s="84" t="str">
        <f>'3.Todas las competencia(Fuente'!B186</f>
        <v>Coordinar estrategias nacionales, planes y actividades para la conservación y recuperación de especies.</v>
      </c>
      <c r="C9" s="13" t="str">
        <f>'3.Todas las competencia(Fuente'!C186</f>
        <v>● Identificar especies de importancia para la conservación a nivel
nacional y dentro de una red de áreas protegidas.
● Desarrollar estrategias y planes para la conservación de las especies
amenazadas a escala nacional / internacional / regional (in situ / ex situ).
● Asegurar que las áreas protegidas contribuyan a la implementación de
planes de conservación.
● Brindar seguimiento a la implementación de los planes.</v>
      </c>
      <c r="D9" s="13" t="str">
        <f>'3.Todas las competencia(Fuente'!D186</f>
        <v>● Política y legislación nacional de conservación.
● Listas rojas relevantes.
● Mejores prácticas y fuentes de información
nacionales / internacionales.</v>
      </c>
      <c r="E9" s="14">
        <f>'3.Todas las competencia(Fuente'!E186</f>
        <v>0</v>
      </c>
      <c r="F9" s="13" t="str">
        <f>'3.Todas las competencia(Fuente'!F186</f>
        <v>• Documented and verified contribution to a relevant national strategy. plan, or project for species conservation.
• Demonstrate supporting knowledge.</v>
      </c>
      <c r="G9" s="13" t="str">
        <f>'3.Todas las competencia(Fuente'!G186</f>
        <v xml:space="preserve">• Accreditation of prior qualifications and experience. and experience.
• Evidence portfolio.
</v>
      </c>
      <c r="H9" s="14">
        <f>'3.Todas las competencia(Fuente'!H186</f>
        <v>0</v>
      </c>
    </row>
    <row r="10" spans="1:8" ht="100.8" outlineLevel="4" x14ac:dyDescent="0.3">
      <c r="A10" s="20" t="str">
        <f>'3.Todas las competencia(Fuente'!A187</f>
        <v>BIO 4.4</v>
      </c>
      <c r="B10" s="84" t="str">
        <f>'3.Todas las competencia(Fuente'!B187</f>
        <v>Coordinar planes y actividades nacionales para
abordar las amenazas de especies exóticas invasoras
en un sistema de áreas protegidas.</v>
      </c>
      <c r="C10" s="13" t="str">
        <f>'3.Todas las competencia(Fuente'!C187</f>
        <v>● Desarrollar estrategias y planes para abordar la amenaza de las
especies exóticas invasoras (EEI).
● Asegurar que las áreas protegidas contribuyan a la implementación de
los planes.
● Brindar seguimiento a la implementación de los planes.</v>
      </c>
      <c r="D10" s="13" t="str">
        <f>'3.Todas las competencia(Fuente'!D187</f>
        <v>● Principales amenazas de las EEI a la
biodiversidad y a las AP.
● Métodos para tratar con EEI (por ejemplo,
medidas de bioseguridad, prevención,
mitigación, erradicación).
● Mejores prácticas y fuentes de información
nacionales / internacionales.</v>
      </c>
      <c r="E10" s="14">
        <f>'3.Todas las competencia(Fuente'!E187</f>
        <v>0</v>
      </c>
      <c r="F10" s="13" t="str">
        <f>'3.Todas las competencia(Fuente'!F187</f>
        <v>• Documented and verified contribution to a relevant national strategy, plan or project for addressing the threats from AIS.
• Demonstrate supporting knowledge.</v>
      </c>
      <c r="G10" s="13" t="str">
        <f>'3.Todas las competencia(Fuente'!G187</f>
        <v xml:space="preserve">• Accreditation of prior qualifications and experience. and experience.
• Evidence portfolio.
</v>
      </c>
      <c r="H10" s="14">
        <f>'3.Todas las competencia(Fuente'!H187</f>
        <v>0</v>
      </c>
    </row>
    <row r="11" spans="1:8" ht="115.2" outlineLevel="4" x14ac:dyDescent="0.3">
      <c r="A11" s="20" t="str">
        <f>'3.Todas las competencia(Fuente'!A188</f>
        <v>BIO 4.5</v>
      </c>
      <c r="B11" s="84" t="str">
        <f>'3.Todas las competencia(Fuente'!B188</f>
        <v>Coordinar planes y actividades nacionales para la conservación, restauración y rehabilitación de
ecosistemas / hábitats.</v>
      </c>
      <c r="C11" s="13" t="str">
        <f>'3.Todas las competencia(Fuente'!C188</f>
        <v>● Identificar ecosistemas, hábitats y paisajes de importancia para la
conservación.
● Desarrollar planes para la conservación, rehabilitación / restauración o
creación de hábitats y ecosistemas importantes en áreas protegidas.
● Establecer objetivos para la conservación de hábitat y ecosistemas.
● Asegurar que las áreas protegidas contribuyan con la implementación
de los planes.
● Brindar seguimiento a la implementación de los planes.</v>
      </c>
      <c r="D11" s="13" t="str">
        <f>'3.Todas las competencia(Fuente'!D188</f>
        <v>● Política y legislación nacional sobre
conservación.
● Principales hábitats, ecosistemas y su estado.
● Principios y prácticas de gestión de
ecosistemas / hábitats.</v>
      </c>
      <c r="E11" s="14">
        <f>'3.Todas las competencia(Fuente'!E188</f>
        <v>0</v>
      </c>
      <c r="F11" s="13" t="str">
        <f>'3.Todas las competencia(Fuente'!F188</f>
        <v>• Documented and verified contribution to a relevant national strategy, plan or project for species/habitat conservation.
• Demonstrate supporting knowledge.</v>
      </c>
      <c r="G11" s="13" t="str">
        <f>'3.Todas las competencia(Fuente'!G188</f>
        <v xml:space="preserve">• Accreditation of prior qualifications and experience. and experience.
• Evidence portfolio.
</v>
      </c>
      <c r="H11" s="14">
        <f>'3.Todas las competencia(Fuente'!H188</f>
        <v>0</v>
      </c>
    </row>
    <row r="12" spans="1:8" ht="72" outlineLevel="4" x14ac:dyDescent="0.3">
      <c r="A12" s="20" t="str">
        <f>'3.Todas las competencia(Fuente'!A189</f>
        <v>BIO 4.6</v>
      </c>
      <c r="B12" s="84" t="str">
        <f>'3.Todas las competencia(Fuente'!B189</f>
        <v>Coordinar planes nacionales y actividades para el uso de recursos en áreas protegidas.</v>
      </c>
      <c r="C12" s="13" t="str">
        <f>'3.Todas las competencia(Fuente'!C189</f>
        <v>● Desarrollar políticas y planes para el uso de recursos en áreas
protegidas, incluyendo la recolección local (por ejemplo, productos
forestales no maderables PFNM), gestión tradicional (por ejemplo,
pastoreo), uso comercial (por ejemplo, silvicultura, recolección de peces).</v>
      </c>
      <c r="D12" s="13" t="str">
        <f>'3.Todas las competencia(Fuente'!D189</f>
        <v>● Política y legislación nacional, para la
conservación y uso de recursos en las APs.
● Demanda y uso de recursos de las APs.
● Usuarios de recursos de las APs.</v>
      </c>
      <c r="E12" s="14">
        <f>'3.Todas las competencia(Fuente'!E189</f>
        <v>0</v>
      </c>
      <c r="F12" s="13" t="str">
        <f>'3.Todas las competencia(Fuente'!F189</f>
        <v>• Documented and verified contribution to a relevant national strategy, plan or project for resource use in PAs.
• Demonstrate supporting knowledge.</v>
      </c>
      <c r="G12" s="13" t="str">
        <f>'3.Todas las competencia(Fuente'!G189</f>
        <v xml:space="preserve">• Accreditation of prior qualifications and experience. and experience.
• Evidence portfolio.
</v>
      </c>
      <c r="H12" s="14">
        <f>'3.Todas las competencia(Fuente'!H189</f>
        <v>0</v>
      </c>
    </row>
    <row r="13" spans="1:8" ht="86.4" outlineLevel="4" x14ac:dyDescent="0.3">
      <c r="A13" s="20" t="str">
        <f>'3.Todas las competencia(Fuente'!A190</f>
        <v>BIO 4.7</v>
      </c>
      <c r="B13" s="84" t="str">
        <f>'3.Todas las competencia(Fuente'!B190</f>
        <v>Contribuir significativamente con iniciativas
internacionales para la conservación de especies,
hábitats y ecosistemas.</v>
      </c>
      <c r="C13" s="13" t="str">
        <f>'3.Todas las competencia(Fuente'!C190</f>
        <v>● Participar activamente en iniciativas o grupos internacionales relevantes
(por ejemplo, grupos de especialistas de la Comisión de Supervivencia
de Especies de la UICN, evaluaciones o estrategias globales, etc.).
● Preparar informes y publicaciones internacionales.</v>
      </c>
      <c r="D13" s="13" t="str">
        <f>'3.Todas las competencia(Fuente'!D190</f>
        <v>● Propósito y principales elementos de relevancia
de los acuerdos internacionales, convenciones,
iniciativas, etc.
● Opciones y ejemplos de mejores prácticas
para la conservación de la biodiversidad,
dentro y en los alrededores de las APs.</v>
      </c>
      <c r="E13" s="14">
        <f>'3.Todas las competencia(Fuente'!E190</f>
        <v>0</v>
      </c>
      <c r="F13" s="13" t="str">
        <f>'3.Todas las competencia(Fuente'!F190</f>
        <v>• Documented and verified high level contribution to international biodiversity conservation agenda.
• Demonstrate supporting knowledge.</v>
      </c>
      <c r="G13" s="13" t="str">
        <f>'3.Todas las competencia(Fuente'!G190</f>
        <v xml:space="preserve">• Accreditation of prior qualifications and experience. and experience.
• Evidence portfolio.
</v>
      </c>
      <c r="H13" s="14">
        <f>'3.Todas las competencia(Fuente'!H190</f>
        <v>0</v>
      </c>
    </row>
    <row r="14" spans="1:8" ht="56.25" customHeight="1" outlineLevel="4" x14ac:dyDescent="0.3">
      <c r="A14" s="79" t="str">
        <f>'3.Todas las competencia(Fuente'!A191</f>
        <v>CÓDIGO DE NIVEL</v>
      </c>
      <c r="B14" s="79" t="str">
        <f>'3.Todas las competencia(Fuente'!B191</f>
        <v xml:space="preserve">NOMBRE DEL NIVEL </v>
      </c>
      <c r="C14" s="126" t="str">
        <f>'3.Todas las competencia(Fuente'!C191</f>
        <v>COMPETENCIA GENERAL PARA EL NIVEL</v>
      </c>
      <c r="D14" s="126" t="str">
        <f>'3.Todas las competencia(Fuente'!D191</f>
        <v>CONOCIMIENTO Y COMPRENSION GENERAL DE APOYO PARA EL NIVEL</v>
      </c>
      <c r="E14" s="80" t="str">
        <f>'3.Todas las competencia(Fuente'!E191</f>
        <v>COMPETENCIAS ASOCIADAS PARA EL NIVEL</v>
      </c>
      <c r="F14" s="438" t="str">
        <f>'3.Todas las competencia(Fuente'!F191</f>
        <v xml:space="preserve"> ASSESSMENT/CERTIFICATION EXAMPLES</v>
      </c>
      <c r="G14" s="439">
        <f>'3.Todas las competencia(Fuente'!G191</f>
        <v>0</v>
      </c>
      <c r="H14" s="439">
        <f>'3.Todas las competencia(Fuente'!H191</f>
        <v>0</v>
      </c>
    </row>
    <row r="15" spans="1:8" ht="68.25" customHeight="1" outlineLevel="3" x14ac:dyDescent="0.3">
      <c r="A15" s="78" t="str">
        <f>'3.Todas las competencia(Fuente'!A192</f>
        <v>BIO 3</v>
      </c>
      <c r="B15" s="77" t="str">
        <f>'3.Todas las competencia(Fuente'!B192</f>
        <v>CONSERVACION DE LA BIODIVERSIDAD.
NIVEL 3</v>
      </c>
      <c r="C15" s="127" t="str">
        <f>'3.Todas las competencia(Fuente'!C192</f>
        <v>Dirigir el desarrollo e implementación de programas que identifiquen y aborden los objetivos y prioridades de conservación.</v>
      </c>
      <c r="D15" s="128" t="str">
        <f>'3.Todas las competencia(Fuente'!D192</f>
        <v xml:space="preserve">● Requisitos legales y organizativos para la
conservación de la biodiversidad.
● Principios de ecología y biología de la
conservación.
</v>
      </c>
      <c r="E15" s="55" t="str">
        <f>'3.Todas las competencia(Fuente'!E192</f>
        <v xml:space="preserve"> PPP 3; ORG 3; COM 3; CAC 3; TEC 2; ADR 3</v>
      </c>
      <c r="F15" s="168" t="str">
        <f>'3.Todas las competencia(Fuente'!F192</f>
        <v>EXAMPLE PERFORMANCE CRITERIA</v>
      </c>
      <c r="G15" s="168" t="str">
        <f>'3.Todas las competencia(Fuente'!G192</f>
        <v>EXAMPLE MEANS OF ASSESSMENT</v>
      </c>
      <c r="H15" s="64" t="str">
        <f>'3.Todas las competencia(Fuente'!H192</f>
        <v>RECOMMENDED PRIOR COMPETENCE REQUIREMENTS FOR THE LEVEL</v>
      </c>
    </row>
    <row r="16" spans="1:8" ht="31.2" outlineLevel="4" x14ac:dyDescent="0.3">
      <c r="A16" s="11" t="str">
        <f>'3.Todas las competencia(Fuente'!A193</f>
        <v>Código</v>
      </c>
      <c r="B16" s="26" t="str">
        <f>'3.Todas las competencia(Fuente'!B193</f>
        <v>Declaración de la competencia. El individuo deberá ser capaz de:</v>
      </c>
      <c r="C16" s="129" t="str">
        <f>'3.Todas las competencia(Fuente'!C193</f>
        <v>Detalles, alcance y variaciones.
Una breve explicación de la competencia.</v>
      </c>
      <c r="D16" s="130" t="str">
        <f>'3.Todas las competencia(Fuente'!D193</f>
        <v>Principales requerimientos de conocimiento para la competencia.</v>
      </c>
      <c r="E16" s="18" t="str">
        <f>'3.Todas las competencia(Fuente'!E193</f>
        <v xml:space="preserve"> </v>
      </c>
      <c r="F16" s="169" t="str">
        <f>'3.Todas las competencia(Fuente'!F193</f>
        <v>Example performance criteria for certification</v>
      </c>
      <c r="G16" s="170" t="str">
        <f>'3.Todas las competencia(Fuente'!G193</f>
        <v>Example means of assessment</v>
      </c>
      <c r="H16" s="36" t="str">
        <f>'3.Todas las competencia(Fuente'!H193</f>
        <v>UNI ; BIO 2; CAC 2</v>
      </c>
    </row>
    <row r="17" spans="1:8" ht="115.2" outlineLevel="4" x14ac:dyDescent="0.3">
      <c r="A17" s="20" t="str">
        <f>'3.Todas las competencia(Fuente'!A194</f>
        <v>BIO 3.1</v>
      </c>
      <c r="B17" s="84" t="str">
        <f>'3.Todas las competencia(Fuente'!B194</f>
        <v>Dirigir programas de muestreo, monitoreo e investigación de la biodiversidad.</v>
      </c>
      <c r="C17" s="13" t="str">
        <f>'3.Todas las competencia(Fuente'!C194</f>
        <v>● Liderar el desarrollo e implementación de programas de muestreo,
monitoreo e investigación orientados a la gestión, para que una AP:
– se centre en los activos de biodiversidad priorizados,
– esté orientada a la gestión y
– que hagan uso de las mejores prácticas aceptadas y las técnicas
apropiadas.</v>
      </c>
      <c r="D17" s="13" t="str">
        <f>'3.Todas las competencia(Fuente'!D194</f>
        <v>● Conocimiento de la biodiversidad del área, su
estado de conservación y protección legal.
● Principios y prácticas de investigación y
monitoreo de la biodiversidad.
● Composición del plan de gestión del AP.
● Fuentes expertas de apoyo.</v>
      </c>
      <c r="E17" s="15">
        <f>'3.Todas las competencia(Fuente'!E194</f>
        <v>0</v>
      </c>
      <c r="F17" s="13" t="str">
        <f>'3.Todas las competencia(Fuente'!F194</f>
        <v>• Submit the relevant descriptive sections of a PA management plan. 
• Submit a detailed programme of survey, research and monitoring.
• Compile a detailed report on implementation of the programme of survey, research and monitoring.
• Demonstrate supporting knowledge.</v>
      </c>
      <c r="G17" s="13" t="str">
        <f>'3.Todas las competencia(Fuente'!G194</f>
        <v xml:space="preserve">• Accreditation of prior qualifications and experience. and experience.
• Evidence portfolio.
</v>
      </c>
      <c r="H17" s="14">
        <f>'3.Todas las competencia(Fuente'!H194</f>
        <v>0</v>
      </c>
    </row>
    <row r="18" spans="1:8" ht="129.6" outlineLevel="4" x14ac:dyDescent="0.3">
      <c r="A18" s="20" t="str">
        <f>'3.Todas las competencia(Fuente'!A195</f>
        <v>BIO 3.2</v>
      </c>
      <c r="B18" s="84" t="str">
        <f>'3.Todas las competencia(Fuente'!B195</f>
        <v>Dirigir medidas para la protección / recuperación
de especies de fauna de importancia para la
conservación.</v>
      </c>
      <c r="C18" s="13" t="str">
        <f>'3.Todas las competencia(Fuente'!C195</f>
        <v>● Identificar especies de importancia para la conservación en un á ea
protegida.
● Liderar el desarrollo y la implementación de medidas apropiadas y
justificadas para la conservación in situ de especies focales
● Monitorear e informar sobre los resultados de las medidas de manejo y
el estado de las especies focales.
● Incorporar las medidas</v>
      </c>
      <c r="D18" s="13" t="str">
        <f>'3.Todas las competencia(Fuente'!D195</f>
        <v>● Requerimientos ecológicos y de conservación
de especies claves.
● Opciones y mejores prácticas para las medidas
de conservación. (por ejemplo, protección física,
manejo de poblaciones, mejora del hábitat,
eliminación de amenazas, etc.).
● Contenidos de planes de acción de especies de
carácter nacional o internacional.</v>
      </c>
      <c r="E18" s="15">
        <f>'3.Todas las competencia(Fuente'!E195</f>
        <v>0</v>
      </c>
      <c r="F18" s="13" t="str">
        <f>'3.Todas las competencia(Fuente'!F195</f>
        <v>• Submit the biodiversity-related strategic and operational sections of a PA management plan.
• Submit detailed proposals for a comprehensive species conservation programme.
• Compile a detailed annual report on implementation of the programme.
• Demonstrate supporting knowledge.</v>
      </c>
      <c r="G18" s="13" t="str">
        <f>'3.Todas las competencia(Fuente'!G195</f>
        <v xml:space="preserve">• Accreditation of prior qualifications and experience. and experience.
• Evidence portfolio.
</v>
      </c>
      <c r="H18" s="14">
        <f>'3.Todas las competencia(Fuente'!H195</f>
        <v>0</v>
      </c>
    </row>
    <row r="19" spans="1:8" ht="158.4" outlineLevel="4" x14ac:dyDescent="0.3">
      <c r="A19" s="20" t="str">
        <f>'3.Todas las competencia(Fuente'!A196</f>
        <v>BIO 3.3</v>
      </c>
      <c r="B19" s="84" t="str">
        <f>'3.Todas las competencia(Fuente'!B196</f>
        <v>Dirigir medidas para la conservación de hábitats y ecosistemas de importancia para la conservación.</v>
      </c>
      <c r="C19" s="13" t="str">
        <f>'3.Todas las competencia(Fuente'!C196</f>
        <v>● Identificar ecosistemas, hábitats y paisajes de conservación de
importancia en un área protegida.
● Liderar el desarrollo e implementación de medidas justificadas para la
conservación de hábitats y ecosistemas importantes.
● Monitorear e informar sobre los resultados de las medidas de gestión y
el estado de hábitats y ecosistemas focales.
● Incorporar las medidas en la estrategia / plan de gestión general de un
área protegida.</v>
      </c>
      <c r="D19" s="13" t="str">
        <f>'3.Todas las competencia(Fuente'!D196</f>
        <v>● Conocimiento detallado de la ecología y
requisitos de conservación de ecosistemas
clave.
● Variedad de opciones y mejores prácticas
para establecer medidas de conservación
(por ejemplo, protección física, manejo activo,
recuperación y rehabilitación, restauración,
creación, eliminación de amenazas).
● Contenido de planes de acción de conservación
de ecosistemas de carácter nacional e
internacional.</v>
      </c>
      <c r="E19" s="15">
        <f>'3.Todas las competencia(Fuente'!E196</f>
        <v>0</v>
      </c>
      <c r="F19" s="13" t="str">
        <f>'3.Todas las competencia(Fuente'!F196</f>
        <v>• Submit the relevant strategic and operational sections of a PA management plan.
• Submit detailed proposals for a comprehensive conservation programme.
• Compile a detailed annual report on implementation of the programme.
• Demonstrate supporting knowledge.</v>
      </c>
      <c r="G19" s="13" t="str">
        <f>'3.Todas las competencia(Fuente'!G196</f>
        <v xml:space="preserve">• Accreditation of prior qualifications and experience. and experience.
• Evidence portfolio.
</v>
      </c>
      <c r="H19" s="14">
        <f>'3.Todas las competencia(Fuente'!H196</f>
        <v>0</v>
      </c>
    </row>
    <row r="20" spans="1:8" ht="158.4" outlineLevel="4" x14ac:dyDescent="0.3">
      <c r="A20" s="20" t="str">
        <f>'3.Todas las competencia(Fuente'!A197</f>
        <v>BIO 3.4</v>
      </c>
      <c r="B20" s="84" t="str">
        <f>'3.Todas las competencia(Fuente'!B197</f>
        <v>Dirigir medidas para abordar las amenazas de las especies exóticas invasoras.</v>
      </c>
      <c r="C20" s="13" t="str">
        <f>'3.Todas las competencia(Fuente'!C197</f>
        <v>● Identificar las amenazas (actuales y potenciales) de las especies
exóticas invasoras (EEI) a en un área protegida.
● Liderar el desarrollo e implementación de medidas justificadas para
abordar las amenazas e impactos derivados de las especies exóticas
invasoras en un área protegida.
● Identificar las principales medidas necesarias para p evenir / reducir el
impacto.
● Dar seguimiento e informar sobre los resultados de las medidas de
gestión.
● Incorporar las medidas en la estrategia / plan de gestión general de un
área protegida.</v>
      </c>
      <c r="D20" s="13" t="str">
        <f>'3.Todas las competencia(Fuente'!D197</f>
        <v xml:space="preserve">● Principales amenazas (reales y potenciales) de
las EEI.
● Variedad de opciones y mejores prácticas para
abordar las amenazas de las EEI.
● Contenido de planes de acción para las EEI de
carácter nacional e internacional. </v>
      </c>
      <c r="E20" s="15">
        <f>'3.Todas las competencia(Fuente'!E197</f>
        <v>0</v>
      </c>
      <c r="F20" s="13" t="str">
        <f>'3.Todas las competencia(Fuente'!F197</f>
        <v>• Submit the relevant strategic and operational sections of a PA management plan.
• Submit detailed proposals for a programme to address threats from AIS. 
• Compile a detailed annual report on implementation of the programme.
• Demonstrate supporting knowledge.</v>
      </c>
      <c r="G20" s="13" t="str">
        <f>'3.Todas las competencia(Fuente'!G197</f>
        <v xml:space="preserve">• Accreditation of prior qualifications and experience. and experience.
• Evidence portfolio.
</v>
      </c>
      <c r="H20" s="14">
        <f>'3.Todas las competencia(Fuente'!H197</f>
        <v>0</v>
      </c>
    </row>
    <row r="21" spans="1:8" ht="172.8" outlineLevel="4" x14ac:dyDescent="0.3">
      <c r="A21" s="20" t="str">
        <f>'3.Todas las competencia(Fuente'!A198</f>
        <v>BIO 3.5</v>
      </c>
      <c r="B21" s="84" t="str">
        <f>'3.Todas las competencia(Fuente'!B198</f>
        <v>Dirigir programas para el aprovechamiento sostenible de recursos naturales.</v>
      </c>
      <c r="C21" s="13" t="str">
        <f>'3.Todas las competencia(Fuente'!C198</f>
        <v>● Identificar recursos adecuados para el uso sostenible.
● Liderar el desarrollo e implementación de programas de
aprovechamiento sostenible fundamentados, en colaboración con
extractores / usuarios.
● Acordar parámetros de uso y desarrollar regulaciones (p. ej. técnicas y
períodos de extracción, cuotas, medios de monitoreo y evaluación de
impacto).
● Especificar dife entes enfoques para la subsistencia local y comercial
de la extracción.
● Monitorear e informar sobre los resultados e impactos de la extracción.
● Incorporar las medidas en la estrategia / plan de gestión general en un
área protegida</v>
      </c>
      <c r="D21" s="13" t="str">
        <f>'3.Todas las competencia(Fuente'!D198</f>
        <v>● Variedad de productos, usos y técnicas
de extracción (por ejemplo, madera, leña,
productos no maderables, pescado, caza, etc.).
● Características de grupos involucrados en la
extracción.
● Principios para una extracción sostenible y
evaluación de desempeños sostenibles.
● Leyes y regulaciones que afectan los recursos
extraíbles.</v>
      </c>
      <c r="E21" s="15">
        <f>'3.Todas las competencia(Fuente'!E198</f>
        <v>0</v>
      </c>
      <c r="F21" s="13" t="str">
        <f>'3.Todas las competencia(Fuente'!F198</f>
        <v>• Submit the sustainable use related sections of a PA management plan
• Submit detailed proposals for a comprehensive sustainable use programme
• Compile a detailed annual report on implementation of the programme.
• Demonstrate supporting knowledge.</v>
      </c>
      <c r="G21" s="13" t="str">
        <f>'3.Todas las competencia(Fuente'!G198</f>
        <v xml:space="preserve">• Accreditation of prior qualifications and experience. and experience.
• Evidence portfolio.
</v>
      </c>
      <c r="H21" s="14">
        <f>'3.Todas las competencia(Fuente'!H198</f>
        <v>0</v>
      </c>
    </row>
    <row r="22" spans="1:8" ht="158.4" outlineLevel="4" x14ac:dyDescent="0.3">
      <c r="A22" s="20" t="str">
        <f>'3.Todas las competencia(Fuente'!A199</f>
        <v>BIO 3.6</v>
      </c>
      <c r="B22" s="84" t="str">
        <f>'3.Todas las competencia(Fuente'!B199</f>
        <v>Dirigir programas para transformar conflictos
entre seres humanos y la vida silvestre.</v>
      </c>
      <c r="C22" s="13" t="str">
        <f>'3.Todas las competencia(Fuente'!C199</f>
        <v>● Trabajar con los afectados para desarrollar prácticas y soluciones
sostenibles a problemas tales como la invasión de cultivos, la
depredación de ganado, animales plagas, animales peligrosos.
● Monitorear e informar sobre los resultados e impactos de las medidas
de gestión.
● Incorporar las medidas en la estrategia / plan de gestión general de un
área protegida.</v>
      </c>
      <c r="D22" s="13" t="str">
        <f>'3.Todas las competencia(Fuente'!D199</f>
        <v>● Legislación relevante.
● Principales conflictos y p oblemas de la vida
silvestre que afectan las AP.
● Ecología de especies problemáticas.
● Variedad de soluciones a conflictos y su
aplicabilidad (por ejemplo, sacrificio, captura,
barreras físicas, medidas de disuasión,
cambios en la práctica del uso de la tierra y
en el comportamiento humano, esquemas de
compensación).
● Técnicas de monitoreo de la vida silvestre.</v>
      </c>
      <c r="E22" s="15">
        <f>'3.Todas las competencia(Fuente'!E199</f>
        <v>0</v>
      </c>
      <c r="F22" s="13" t="str">
        <f>'3.Todas las competencia(Fuente'!F199</f>
        <v>• Submit a plan and programme of work for addressing a significant conflict situation.
• Compile a detailed annual report on implementation of the programme.
• Demonstrate supporting knowledge.</v>
      </c>
      <c r="G22" s="13" t="str">
        <f>'3.Todas las competencia(Fuente'!G199</f>
        <v xml:space="preserve">• Accreditation of prior qualifications and experience. and experience.
• Evidence portfolio.
</v>
      </c>
      <c r="H22" s="14">
        <f>'3.Todas las competencia(Fuente'!H199</f>
        <v>0</v>
      </c>
    </row>
    <row r="23" spans="1:8" ht="86.4" outlineLevel="4" x14ac:dyDescent="0.3">
      <c r="A23" s="20" t="str">
        <f>'3.Todas las competencia(Fuente'!A200</f>
        <v>BIO 3.7</v>
      </c>
      <c r="B23" s="84" t="str">
        <f>'3.Todas las competencia(Fuente'!B200</f>
        <v>Contribuir con las evaluaciones nacionales de estado de conservación.</v>
      </c>
      <c r="C23" s="13" t="str">
        <f>'3.Todas las competencia(Fuente'!C200</f>
        <v>● Tomar un papel significativo y activo en el desar ollo y actualización de
listas rojas nacionales, regionales o mundiales, así como evaluaciones
del estado de conservación de las especies o ecosistemas (o
equivalentes).</v>
      </c>
      <c r="D23" s="13" t="str">
        <f>'3.Todas las competencia(Fuente'!D200</f>
        <v>● Conocimientos especializados relevantes
sobre especies / grupos taxonómicos / de
ecosistemas.
● Criterios nacionales e internacionales para la
Lista Roja (según la Comisión de Supervivencia
de Especies de la UICN).</v>
      </c>
      <c r="E23" s="15">
        <f>'3.Todas las competencia(Fuente'!E200</f>
        <v>0</v>
      </c>
      <c r="F23" s="13" t="str">
        <f>'3.Todas las competencia(Fuente'!F200</f>
        <v>• Submit a section of a red book.
• Conduct an IUCN species status assessment for Red Listing.
• Submit a detailed species status assessment report.
• Demonstrate supporting knowledge.</v>
      </c>
      <c r="G23" s="13" t="str">
        <f>'3.Todas las competencia(Fuente'!G200</f>
        <v xml:space="preserve">• Accreditation of prior qualifications and experience. and experience.
• Evidence portfolio
</v>
      </c>
      <c r="H23" s="14">
        <f>'3.Todas las competencia(Fuente'!H200</f>
        <v>0</v>
      </c>
    </row>
    <row r="24" spans="1:8" ht="158.4" outlineLevel="4" x14ac:dyDescent="0.3">
      <c r="A24" s="20" t="str">
        <f>'3.Todas las competencia(Fuente'!A201</f>
        <v>BIO 3.8</v>
      </c>
      <c r="B24" s="84" t="str">
        <f>'3.Todas las competencia(Fuente'!B201</f>
        <v>Dirigir la curación y la gestión de especímenes y
colecciones.</v>
      </c>
      <c r="C24" s="13" t="str">
        <f>'3.Todas las competencia(Fuente'!C201</f>
        <v>● Desarrollar / aplicar procedimientos y protocolos para asegurar que la
recolección de material biológico se realice legal y éticamente y que
respete los derechos de los custodios legales y tradicionales.
● Asegurar que los especímenes y las colecciones estén correctamente
curadas.
● Asegurar que la recolección, el almacenamiento y el movimiento
de las muestras cumplan con la legislación nacional y los acuerdos
internacionales.</v>
      </c>
      <c r="D24" s="13" t="str">
        <f>'3.Todas las competencia(Fuente'!D201</f>
        <v>● Regulaciones internacionales sobre especies en
peligro de extinción (por ejemplo, Convención
sobre el Comercio Internacional de Especies
Silvestres Amenazadas de Fauna y Flora (CITES
por sus siglas en inglés).
● Estado de protección nacional de las especies.
● Principios para la investigación y recolección de
muestras de forma ética y responsable.
● Temas y legislación relacionadas con la
biopiratería, acceso y participación en los
beneficios</v>
      </c>
      <c r="E24" s="15">
        <f>'3.Todas las competencia(Fuente'!E201</f>
        <v>0</v>
      </c>
      <c r="F24" s="13" t="str">
        <f>'3.Todas las competencia(Fuente'!F201</f>
        <v>• Submit and disseminate a collection policy and protocols for a PA, in collaboration with scientists and local custodians.
• Demonstrate supporting knowledge.</v>
      </c>
      <c r="G24" s="13" t="str">
        <f>'3.Todas las competencia(Fuente'!G201</f>
        <v xml:space="preserve">• Accreditation of prior qualifications and experience. and experience.
• Evidence portfolio
</v>
      </c>
      <c r="H24" s="14">
        <f>'3.Todas las competencia(Fuente'!H201</f>
        <v>0</v>
      </c>
    </row>
    <row r="25" spans="1:8" ht="100.8" outlineLevel="4" x14ac:dyDescent="0.3">
      <c r="A25" s="20" t="str">
        <f>'3.Todas las competencia(Fuente'!A202</f>
        <v>BIO 3.9</v>
      </c>
      <c r="B25" s="84" t="str">
        <f>'3.Todas las competencia(Fuente'!B202</f>
        <v>Dirigir programas de conservación de fauna ex situ.</v>
      </c>
      <c r="C25" s="13" t="str">
        <f>'3.Todas las competencia(Fuente'!C202</f>
        <v>● Liderar el desarrollo e implementación de programas para
conservación de especies ex situ, utilizando los lineamientos y mejores
prácticas reconocidas.
● Incluir programas de captura, transporte, bienestar, cría, reproducción
planificada y cuidados veterinarios
● Las instalaciones pueden incluir centros de rescate, centros de
reproducción, zoológicos conservacionistas asociados con APs.</v>
      </c>
      <c r="D25" s="13" t="str">
        <f>'3.Todas las competencia(Fuente'!D202</f>
        <v>● Principios, prácticas, y requerimientos legales y
éticos para el control de animales, captura y cría
en cautiverio.
● Principios y prácticas de reproducción para la
conservación.</v>
      </c>
      <c r="E25" s="15">
        <f>'3.Todas las competencia(Fuente'!E202</f>
        <v>0</v>
      </c>
      <c r="F25" s="13" t="str">
        <f>'3.Todas las competencia(Fuente'!F202</f>
        <v>• Submit a management diary documenting one year of management of an in situ facility.
• Compile a detailed annual report on management of an in situ facility.
• Demonstrate supporting knowledge.</v>
      </c>
      <c r="G25" s="13" t="str">
        <f>'3.Todas las competencia(Fuente'!G202</f>
        <v xml:space="preserve">• Accreditation of prior qualifications and experience. and experience.
• Evidence portfolio
</v>
      </c>
      <c r="H25" s="14">
        <f>'3.Todas las competencia(Fuente'!H202</f>
        <v>0</v>
      </c>
    </row>
    <row r="26" spans="1:8" ht="86.4" outlineLevel="4" x14ac:dyDescent="0.3">
      <c r="A26" s="20" t="str">
        <f>'3.Todas las competencia(Fuente'!A203</f>
        <v>BIO 3.10</v>
      </c>
      <c r="B26" s="84" t="str">
        <f>'3.Todas las competencia(Fuente'!B203</f>
        <v>Dirigir proyectos de reproducción animal.</v>
      </c>
      <c r="C26" s="13" t="str">
        <f>'3.Todas las competencia(Fuente'!C203</f>
        <v>● Liderar la planificación e implementación de p oyectos para la
reintroducción animal y / o refuerzo de la población.
● Asegurar que los proyectos se ajusten a la guía internacional de
mejores prácticas del Grupo de Especialistas en Reintroducción de la
UICN.
● Monitorear el éxito y los efectos del programa.</v>
      </c>
      <c r="D26" s="13" t="str">
        <f>'3.Todas las competencia(Fuente'!D203</f>
        <v>● Principios y práctica de las reintroducciones
de especies (basadas en recomendaciones del
Grupo de Especialistas en Reintroducción de la
UICN).
● Ecología de las especies focales.</v>
      </c>
      <c r="E26" s="15">
        <f>'3.Todas las competencia(Fuente'!E203</f>
        <v>0</v>
      </c>
      <c r="F26" s="13" t="str">
        <f>'3.Todas las competencia(Fuente'!F203</f>
        <v>• Submit evidence of a well planned and successful animal reintroduction programme.
• Compile a detailed annual report on management of the facility
• Demonstrate supporting knowledge.</v>
      </c>
      <c r="G26" s="13" t="str">
        <f>'3.Todas las competencia(Fuente'!G203</f>
        <v>• Accreditation of prior qualifications and experience. and experience.
• Evidence portfolio.
• Inspection of the facility and associated documentation.</v>
      </c>
      <c r="H26" s="14">
        <f>'3.Todas las competencia(Fuente'!H203</f>
        <v>0</v>
      </c>
    </row>
    <row r="27" spans="1:8" ht="100.8" outlineLevel="4" x14ac:dyDescent="0.3">
      <c r="A27" s="20" t="str">
        <f>'3.Todas las competencia(Fuente'!A204</f>
        <v>BIO 3.11</v>
      </c>
      <c r="B27" s="84" t="str">
        <f>'3.Todas las competencia(Fuente'!B204</f>
        <v>Dirigir proyectos de conservación de plantas ex situ.</v>
      </c>
      <c r="C27" s="13" t="str">
        <f>'3.Todas las competencia(Fuente'!C204</f>
        <v>● Liderar el desarrollo e implementación de programas para de
conservación de plantas ex situ, haciendo uso de los lineamientos y
mejores prácticas reconocidas.
● Incluir la recolección y almacenamiento, cultivos y propagación de
materiales vegetales.
● Las instalaciones pueden incluir bancos de genes, colecciones,
arboretum, cultivo y parcelas de cría.</v>
      </c>
      <c r="D27" s="13" t="str">
        <f>'3.Todas las competencia(Fuente'!D204</f>
        <v>● Principios y práctica de horticultura y cuidado de
plantas.</v>
      </c>
      <c r="E27" s="15">
        <f>'3.Todas las competencia(Fuente'!E204</f>
        <v>0</v>
      </c>
      <c r="F27" s="13" t="str">
        <f>'3.Todas las competencia(Fuente'!F204</f>
        <v>• Submit evidence of a successfully planned and executed ex situ plan conservation project/facility.
• Demonstrate supporting knowledge.</v>
      </c>
      <c r="G27" s="13" t="str">
        <f>'3.Todas las competencia(Fuente'!G204</f>
        <v>• Accreditation of prior qualifications and experience. and experience.
• Evidence portfolio.</v>
      </c>
      <c r="H27" s="14">
        <f>'3.Todas las competencia(Fuente'!H204</f>
        <v>0</v>
      </c>
    </row>
    <row r="28" spans="1:8" ht="100.8" outlineLevel="4" x14ac:dyDescent="0.3">
      <c r="A28" s="20" t="str">
        <f>'3.Todas las competencia(Fuente'!A205</f>
        <v>BIO 3.12</v>
      </c>
      <c r="B28" s="84" t="str">
        <f>'3.Todas las competencia(Fuente'!B205</f>
        <v>Dirigir proyectos de restauración de ecosistemas y hábitats.</v>
      </c>
      <c r="C28" s="13" t="str">
        <f>'3.Todas las competencia(Fuente'!C205</f>
        <v>● Liderar el desarrollo e implementación de programas para restauración,
rehabilitación o creación de hábitats y ecosistemas importantes.
● Incluyendo (según sea necesario) paisajismo físico, estabilización de
suelo, establecimiento y cuidado de la vegetación, reintroducción de
especies vegetales, e ingeniería hidrológica.</v>
      </c>
      <c r="D28" s="13" t="str">
        <f>'3.Todas las competencia(Fuente'!D205</f>
        <v>● Principios y práctica de ingeniería del paisaje.
● Principios y práctica de plantación a gran escala.
● Principios y práctica de hidrología.</v>
      </c>
      <c r="E28" s="15">
        <f>'3.Todas las competencia(Fuente'!E205</f>
        <v>0</v>
      </c>
      <c r="F28" s="13" t="str">
        <f>'3.Todas las competencia(Fuente'!F205</f>
        <v>• Submit evidence of planning and direction of a major project for habitat/ecosystem creation, restoration or rehabilitation.
• Compile a detailed annual report on management of the facility.
• Demonstrate supporting knowledge.</v>
      </c>
      <c r="G28" s="13" t="str">
        <f>'3.Todas las competencia(Fuente'!G205</f>
        <v xml:space="preserve">• Accreditation of prior qualifications and experience. and experience.
• Evidence portfolio
</v>
      </c>
      <c r="H28" s="14">
        <f>'3.Todas las competencia(Fuente'!H205</f>
        <v>0</v>
      </c>
    </row>
    <row r="29" spans="1:8" ht="56.25" customHeight="1" outlineLevel="4" x14ac:dyDescent="0.3">
      <c r="A29" s="79" t="str">
        <f>'3.Todas las competencia(Fuente'!A206</f>
        <v>CÓDIGO DE NIVEL</v>
      </c>
      <c r="B29" s="79" t="str">
        <f>'3.Todas las competencia(Fuente'!B206</f>
        <v xml:space="preserve">NOMBRE DEL NIVEL </v>
      </c>
      <c r="C29" s="126" t="str">
        <f>'3.Todas las competencia(Fuente'!C206</f>
        <v>COMPETENCIA GENERAL PARA EL NIVEL</v>
      </c>
      <c r="D29" s="126" t="str">
        <f>'3.Todas las competencia(Fuente'!D206</f>
        <v>CONOCIMIENTO Y COMPRENSION GENERAL DE APOYO PARA EL NIVEL</v>
      </c>
      <c r="E29" s="80" t="str">
        <f>'3.Todas las competencia(Fuente'!E206</f>
        <v>COMPETENCIAS ASOCIADAS PARA EL NIVEL</v>
      </c>
      <c r="F29" s="438" t="str">
        <f>'3.Todas las competencia(Fuente'!F206</f>
        <v xml:space="preserve"> ASSESSMENT/CERTIFICATION EXAMPLES</v>
      </c>
      <c r="G29" s="439">
        <f>'3.Todas las competencia(Fuente'!G206</f>
        <v>0</v>
      </c>
      <c r="H29" s="439">
        <f>'3.Todas las competencia(Fuente'!H206</f>
        <v>0</v>
      </c>
    </row>
    <row r="30" spans="1:8" ht="78" outlineLevel="3" x14ac:dyDescent="0.3">
      <c r="A30" s="78" t="str">
        <f>'3.Todas las competencia(Fuente'!A207</f>
        <v>BIO 2</v>
      </c>
      <c r="B30" s="77" t="str">
        <f>'3.Todas las competencia(Fuente'!B207</f>
        <v>CONSERVACION DE LA BIODIVERSIDAD.
NIVEL 2</v>
      </c>
      <c r="C30" s="127" t="str">
        <f>'3.Todas las competencia(Fuente'!C207</f>
        <v>Planificar, gestionar y monitorear medidas para lograr los objetivos de conservación.</v>
      </c>
      <c r="D30" s="128" t="str">
        <f>'3.Todas las competencia(Fuente'!D207</f>
        <v xml:space="preserve">● Políticas y procedimientos organizacionales
para la gestión de conservación.
● Principios de ecología y biología de la
conservación.
</v>
      </c>
      <c r="E30" s="55" t="str">
        <f>'3.Todas las competencia(Fuente'!E207</f>
        <v>COM 2; FLD 2; CAC 2; TEC 2; ADR 2</v>
      </c>
      <c r="F30" s="168" t="str">
        <f>'3.Todas las competencia(Fuente'!F207</f>
        <v>EXAMPLE PERFORMANCE CRITERIA</v>
      </c>
      <c r="G30" s="168" t="str">
        <f>'3.Todas las competencia(Fuente'!G207</f>
        <v>EXAMPLE MEANS OF ASSESSMENT</v>
      </c>
      <c r="H30" s="64" t="str">
        <f>'3.Todas las competencia(Fuente'!H207</f>
        <v>RECOMMENDED PRIOR COMPETENCE REQUIREMENTS FOR THE LEVEL</v>
      </c>
    </row>
    <row r="31" spans="1:8" ht="43.5" customHeight="1" outlineLevel="5" x14ac:dyDescent="0.3">
      <c r="A31" s="11" t="str">
        <f>'3.Todas las competencia(Fuente'!A208</f>
        <v>Código</v>
      </c>
      <c r="B31" s="26" t="str">
        <f>'3.Todas las competencia(Fuente'!B208</f>
        <v>Declaración de la competencia. El individuo deberá ser capaz de:</v>
      </c>
      <c r="C31" s="129" t="str">
        <f>'3.Todas las competencia(Fuente'!C208</f>
        <v>Detalles, alcance y variaciones.
Una breve explicación de la competencia.</v>
      </c>
      <c r="D31" s="130" t="str">
        <f>'3.Todas las competencia(Fuente'!D208</f>
        <v>Principales requerimientos de conocimiento para la competencia.</v>
      </c>
      <c r="E31" s="12" t="str">
        <f>'3.Todas las competencia(Fuente'!E208</f>
        <v xml:space="preserve"> </v>
      </c>
      <c r="F31" s="169" t="str">
        <f>'3.Todas las competencia(Fuente'!F208</f>
        <v>Example performance criteria for certification</v>
      </c>
      <c r="G31" s="169" t="str">
        <f>'3.Todas las competencia(Fuente'!G208</f>
        <v>Example means of assessment</v>
      </c>
      <c r="H31" s="36" t="str">
        <f>'3.Todas las competencia(Fuente'!H208</f>
        <v>UNI; BIO 1; CAC 1</v>
      </c>
    </row>
    <row r="32" spans="1:8" ht="100.8" outlineLevel="5" x14ac:dyDescent="0.3">
      <c r="A32" s="20" t="str">
        <f>'3.Todas las competencia(Fuente'!A209</f>
        <v>BIO 2.1</v>
      </c>
      <c r="B32" s="84" t="str">
        <f>'3.Todas las competencia(Fuente'!B209</f>
        <v>Demostrar un conocimiento y comprensión detallada de las especies, hábitats y ecosistemas de un área protegida.</v>
      </c>
      <c r="C32" s="131" t="str">
        <f>'3.Todas las competencia(Fuente'!C209</f>
        <v>● Reconocer y describir los principales ecosistemas de un área
protegida.
● Conocer e identificar las principales especies de importancia para la
conservación de un área protegida; reconocer su estado, los requisitos
de hábitat y las condiciones que se requieren para sobrevivir.
● Conocer las amenazas que enfrentan las especies de importancia para
la conservación y los impactos de esas amenazas.</v>
      </c>
      <c r="D32" s="13" t="str">
        <f>'3.Todas las competencia(Fuente'!D209</f>
        <v>● Especies y ecosistemas significativos del A .
● Identificación de apoyos y fuentes disponibles
de información y conocimiento.
● Uso de guías de campo, claves o muestras
para identificar especies
● Habilidades de trabajo de campo (ver FLD).</v>
      </c>
      <c r="E32" s="15">
        <f>'3.Todas las competencia(Fuente'!E209</f>
        <v>0</v>
      </c>
      <c r="F32" s="13" t="str">
        <f>'3.Todas las competencia(Fuente'!F209</f>
        <v xml:space="preserve">• Recognise and describe the conservation status and value of 30 species (animals and/or plants).
• Identify and describe at least 5 relevant ecosystems.
• Demonstrate supporting knowledge.
</v>
      </c>
      <c r="G32" s="13" t="str">
        <f>'3.Todas las competencia(Fuente'!G209</f>
        <v>• Practical identification tests in the field or classroom.
• Test of knowledge.</v>
      </c>
      <c r="H32" s="14">
        <f>'3.Todas las competencia(Fuente'!H209</f>
        <v>0</v>
      </c>
    </row>
    <row r="33" spans="1:8" ht="158.4" outlineLevel="5" x14ac:dyDescent="0.3">
      <c r="A33" s="20" t="str">
        <f>'3.Todas las competencia(Fuente'!A210</f>
        <v>BIO 2.2</v>
      </c>
      <c r="B33" s="84" t="str">
        <f>'3.Todas las competencia(Fuente'!B210</f>
        <v>Planifica , liderar e informar sobre actividades de investigación, muestreo y monitoreo de la biodiversidad.</v>
      </c>
      <c r="C33" s="131" t="str">
        <f>'3.Todas las competencia(Fuente'!C210</f>
        <v>● Organizar y realizar muestreos de campo y evaluaciones de monitoreo
de especies, hábitats y ecosistemas.
● Identificar el p opósito del muestreo / monitoreo, objetivos y métodos.
● Identificar y movilizar personal, equipamiento y logística
● Realizar actividades de muestreo / monitoreo utilizando métodos
adecuados.
● Recolectar especímenes de acuerdo con las leyes y la guía de mejores
prácticas.
● Recopilar, analizar y presentar resultados.
● Hacer recomendaciones específicas para mejorar las prácticas de
gestión.</v>
      </c>
      <c r="D33" s="13" t="str">
        <f>'3.Todas las competencia(Fuente'!D210</f>
        <v>● Principios y teoría del muestreo y monitoreo.
● Una variedad relevante de técnicas de
muestreo y monitoreo, así como sus usos.
● Identificación de indicado es de monitoreo.
● Técnicas analíticas y estadísticas.
● Habilidades de investigación, análisis y
preparación de informes (ver ADR y CAC).
● Habilidades de trabajo de campo (ver FLD).</v>
      </c>
      <c r="E33" s="15">
        <f>'3.Todas las competencia(Fuente'!E210</f>
        <v>0</v>
      </c>
      <c r="F33" s="13" t="str">
        <f>'3.Todas las competencia(Fuente'!F210</f>
        <v xml:space="preserve">• Submit detailed reports from structured species focused and ecosystem focused surveys.
• Demonstrate supporting knowledge.
</v>
      </c>
      <c r="G33" s="13" t="str">
        <f>'3.Todas las competencia(Fuente'!G210</f>
        <v>• Accreditation of prior qualifications and experience.
• Evidence portfolio assessment. 
• Test of knowledge.</v>
      </c>
      <c r="H33" s="14">
        <f>'3.Todas las competencia(Fuente'!H210</f>
        <v>0</v>
      </c>
    </row>
    <row r="34" spans="1:8" ht="115.2" outlineLevel="5" x14ac:dyDescent="0.3">
      <c r="A34" s="20" t="str">
        <f>'3.Todas las competencia(Fuente'!A211</f>
        <v>BIO 2.3</v>
      </c>
      <c r="B34" s="84" t="str">
        <f>'3.Todas las competencia(Fuente'!B211</f>
        <v>Planifica , liderar e informar sobre muestreos
de uso de recursos y programas de monitoreo.</v>
      </c>
      <c r="C34" s="131" t="str">
        <f>'3.Todas las competencia(Fuente'!C211</f>
        <v>● Realizar evaluaciones del uso de los recursos naturales en un AP.
● Identificar el p opósito, objetivos y métodos de muestreo / monitoreo.
● Identificar y movilizar personal, equipos y logística
● Colaborar con usuarios de recursos para recopilar información.
● Recopilar, analizar y presentar resultados.
● Hacer recomendaciones prácticas para mejorar las actividades de
gestión.</v>
      </c>
      <c r="D34" s="13" t="str">
        <f>'3.Todas las competencia(Fuente'!D211</f>
        <v>● Principios y teoría para realizar muestreo.
● Variedad de técnicas de muestreo relevantes y
sus usos.
● Trabajar con comunidades locales (ver COM).
● Técnicas analíticas y estadísticas.
● Habilidades de investigación, análisis y
redacción de informes (ver ADR y CAC).
● Habilidades de trabajo de campo (ver FLD).</v>
      </c>
      <c r="E34" s="15">
        <f>'3.Todas las competencia(Fuente'!E211</f>
        <v>0</v>
      </c>
      <c r="F34" s="13" t="str">
        <f>'3.Todas las competencia(Fuente'!F211</f>
        <v xml:space="preserve">• Submit detailed reports from structured, participatory resource use survey.
• Demonstrate supporting knowledge.
</v>
      </c>
      <c r="G34" s="13" t="str">
        <f>'3.Todas las competencia(Fuente'!G211</f>
        <v>• Accreditation of prior qualifications and experience.
• Evidence portfolio assessment. 
• Test of knowledge.</v>
      </c>
      <c r="H34" s="14">
        <f>'3.Todas las competencia(Fuente'!H211</f>
        <v>0</v>
      </c>
    </row>
    <row r="35" spans="1:8" ht="129.6" outlineLevel="5" x14ac:dyDescent="0.3">
      <c r="A35" s="20" t="str">
        <f>'3.Todas las competencia(Fuente'!A212</f>
        <v>BIO 2.4</v>
      </c>
      <c r="B35" s="84" t="str">
        <f>'3.Todas las competencia(Fuente'!B212</f>
        <v>Proponer medidas justificadas para la conservación de especies.</v>
      </c>
      <c r="C35" s="131" t="str">
        <f>'3.Todas las competencia(Fuente'!C212</f>
        <v>● Utilizar resultados de muestreos, monitoreo e investigación
para preparar recomendaciones basadas en evidencias, para la
conservación de especies importantes.
● Preparar recomendaciones de gestión detalladas para su inclusión en
planes de manejo, propuestas de proyectos, etc.
● Asegurar que las recomendaciones estén basadas en la ciencia, en
evidencia y / o basadas en el conocimiento tradicional establecido y la
experiencia.</v>
      </c>
      <c r="D35" s="13" t="str">
        <f>'3.Todas las competencia(Fuente'!D212</f>
        <v>● Conocimiento detallado de especies focales.
● Opciones de manejo relevantes para la
conservación de especies focales.
● Fuentes expertas de asesoramiento.
● Principios de evaluación científica, basados en
evidencia, así como toma de decisiones.
● Conocimientos locales, tradicionales y
prácticas de manejo.</v>
      </c>
      <c r="E35" s="15">
        <f>'3.Todas las competencia(Fuente'!E212</f>
        <v>0</v>
      </c>
      <c r="F35" s="13" t="str">
        <f>'3.Todas las competencia(Fuente'!F212</f>
        <v xml:space="preserve">• Draft relevant sections on biodiversity conservation in PA management plan
• Recommend detailed, scientifically justified measures to conserve at least two important species of flora and/or fauna.
• Demonstrate supporting knowledge.
</v>
      </c>
      <c r="G35" s="13" t="str">
        <f>'3.Todas las competencia(Fuente'!G212</f>
        <v>• Accreditation of prior qualifications and experience.
• Evidence portfolio assessment. 
• Test of knowledge.</v>
      </c>
      <c r="H35" s="14">
        <f>'3.Todas las competencia(Fuente'!H212</f>
        <v>0</v>
      </c>
    </row>
    <row r="36" spans="1:8" ht="129.6" outlineLevel="5" x14ac:dyDescent="0.3">
      <c r="A36" s="20" t="str">
        <f>'3.Todas las competencia(Fuente'!A213</f>
        <v>BIO 2.5</v>
      </c>
      <c r="B36" s="84" t="str">
        <f>'3.Todas las competencia(Fuente'!B213</f>
        <v>Proponer medidas justificadas para la conservación de hábitats y ecosistemas.</v>
      </c>
      <c r="C36" s="131" t="str">
        <f>'3.Todas las competencia(Fuente'!C213</f>
        <v>● Usar resultados de muestreos, monitoreo e investigación para preparar
información y recomendaciones racionales para la conservación,
restauración, manejo y reducción de amenazas de ecosistemas y
hábitats importantes.
● Preparar recomendaciones de manejo detalladas para su inclusión en
planes de manejo, propuestas de proyectos, etc.
● Asegurar que las recomendaciones sean científicas y basadas en
evidencia y /o basadas en el conocimiento tradicional establecido y en
experiencia.</v>
      </c>
      <c r="D36" s="13" t="str">
        <f>'3.Todas las competencia(Fuente'!D213</f>
        <v>● Comprensión detallada de los hábitats focales
y ecosistemas.
● Opciones de manejo relevantes para especies
focales.
● Principios de evaluación científica, basados en
evidencia, así como toma de decisiones.
● Conocimientos locales, tradicionales y
prácticas de manejo.</v>
      </c>
      <c r="E36" s="15">
        <f>'3.Todas las competencia(Fuente'!E213</f>
        <v>0</v>
      </c>
      <c r="F36" s="13" t="str">
        <f>'3.Todas las competencia(Fuente'!F213</f>
        <v xml:space="preserve">• Draft relevant sections on biodiversity conservation in PA management plan
• Recommend detailed, scientifically justified measures to conserve at least two ecosystem types.
• Demonstrate supporting knowledge.
</v>
      </c>
      <c r="G36" s="13" t="str">
        <f>'3.Todas las competencia(Fuente'!G213</f>
        <v>• Accreditation of prior qualifications and experience.
• Evidence portfolio assessment. 
• Test of knowledge.</v>
      </c>
      <c r="H36" s="14">
        <f>'3.Todas las competencia(Fuente'!H213</f>
        <v>0</v>
      </c>
    </row>
    <row r="37" spans="1:8" ht="129.6" outlineLevel="5" x14ac:dyDescent="0.3">
      <c r="A37" s="20" t="str">
        <f>'3.Todas las competencia(Fuente'!A214</f>
        <v>BIO 2.6</v>
      </c>
      <c r="B37" s="84" t="str">
        <f>'3.Todas las competencia(Fuente'!B214</f>
        <v>Proponer medidas justificadas para el uso sostenible de recursos naturales.</v>
      </c>
      <c r="C37" s="131" t="str">
        <f>'3.Todas las competencia(Fuente'!C214</f>
        <v>● Usar resultados de muestreo, monitoreo e investigación, y trabajo con
grupos de usuarios para proponer recomendaciones informadas y
racionales para el uso sostenible.
● Preparar recomendaciones de manejo detalladas para su inclusión en
planes de manejo, propuestas de proyectos, etc.</v>
      </c>
      <c r="D37" s="13" t="str">
        <f>'3.Todas las competencia(Fuente'!D214</f>
        <v>● Principios científicos y aspectos prácticos del
uso sostenible
● Ecología de especies focales.
● Necesidades y prácticas locales para el uso de
recursos.</v>
      </c>
      <c r="E37" s="15">
        <f>'3.Todas las competencia(Fuente'!E214</f>
        <v>0</v>
      </c>
      <c r="F37" s="13" t="str">
        <f>'3.Todas las competencia(Fuente'!F214</f>
        <v xml:space="preserve">• Draft relevant sections on sustainable use in a PA management plan
• Submit a set of detailed, scientifically justified, practical and participatorily developed recommendations for sustainable use.
• Demonstrate supporting knowledge.
</v>
      </c>
      <c r="G37" s="13" t="str">
        <f>'3.Todas las competencia(Fuente'!G214</f>
        <v>• Accreditation of prior qualifications and experience.
• Evidence portfolio assessment. 
• Test of knowledge.</v>
      </c>
      <c r="H37" s="14">
        <f>'3.Todas las competencia(Fuente'!H214</f>
        <v>0</v>
      </c>
    </row>
    <row r="38" spans="1:8" ht="115.2" outlineLevel="5" x14ac:dyDescent="0.3">
      <c r="A38" s="20" t="str">
        <f>'3.Todas las competencia(Fuente'!A215</f>
        <v>BIO 2.7</v>
      </c>
      <c r="B38" s="84" t="str">
        <f>'3.Todas las competencia(Fuente'!B215</f>
        <v>Planifica , liderar e informar sobre la implementación de medidas de conservación.</v>
      </c>
      <c r="C38" s="131" t="str">
        <f>'3.Todas las competencia(Fuente'!C215</f>
        <v>● Las medidas de conservación incluyen cualquier iniciativa justificada,
identificada en un plan de manejo de un A , planes de manejo de
especies u otro proceso de planificación para conservar o gestionar
los activos de la biodiversidad.
● Identificar y movilizar personal, equipos y logística
● Asegurar que el plan se siga en el campo y que las medidas se
implementen correctamente.
● Monitorear e informar sobre la implementación y efectividad de las medidas.</v>
      </c>
      <c r="D38" s="13" t="str">
        <f>'3.Todas las competencia(Fuente'!D215</f>
        <v>● El propósito, teoría y práctica de las medidas a
implementar.
● Equipo requerido y logística.
● Entrenamiento, liderazgo y técnicas de
instrucción. (Ver HRM).
● Habilidades de trabajo de campo (ver FLD).
● Habilidades para realizar análisis e informes (ver
ADR y CAC).</v>
      </c>
      <c r="E38" s="15">
        <f>'3.Todas las competencia(Fuente'!E215</f>
        <v>0</v>
      </c>
      <c r="F38" s="13" t="str">
        <f>'3.Todas las competencia(Fuente'!F215</f>
        <v xml:space="preserve">• Submit a detailed report on implementation of at least one major measure (or set of measures).
• Demonstrate supporting knowledge.
</v>
      </c>
      <c r="G38" s="13" t="str">
        <f>'3.Todas las competencia(Fuente'!G215</f>
        <v>• Accreditation of prior qualifications and experience.
• Evidence portfolio assessment. 
• Test of knowledge.</v>
      </c>
      <c r="H38" s="14">
        <f>'3.Todas las competencia(Fuente'!H215</f>
        <v>0</v>
      </c>
    </row>
    <row r="39" spans="1:8" ht="86.4" outlineLevel="5" x14ac:dyDescent="0.3">
      <c r="A39" s="20" t="str">
        <f>'3.Todas las competencia(Fuente'!A216</f>
        <v>BIO 2.8</v>
      </c>
      <c r="B39" s="84" t="str">
        <f>'3.Todas las competencia(Fuente'!B216</f>
        <v>Planifica , liderar e informar sobre captura de animales, transporte, cuidado y manejo.</v>
      </c>
      <c r="C39" s="131" t="str">
        <f>'3.Todas las competencia(Fuente'!C216</f>
        <v>● Organizar y liderar capturas seguras y humanizadas de animales,
usando técnicas apropiadas (por ejemplo, dardos, capturar, recolectar
a mano, etc.). Las razones para la captura de animales incluyen
investigación, translocación y rescate.
● Proporcionar y controlar condiciones adecuadas de seguridad y
bienestar para la tenencia y transporte de animales cautivos.</v>
      </c>
      <c r="D39" s="13" t="str">
        <f>'3.Todas las competencia(Fuente'!D216</f>
        <v>● Técnicas prácticas para la captura de animales.
● Poseer las calificaciones equeridas, licencias,
etc. (por ejemplo, uso de armas de fuego, uso
de tranquilizantes, manejo de animales, etc.).
● Aspectos legales, éticos y de seguridad de los
animales a capturar.</v>
      </c>
      <c r="E39" s="15">
        <f>'3.Todas las competencia(Fuente'!E216</f>
        <v>0</v>
      </c>
      <c r="F39" s="13" t="str">
        <f>'3.Todas las competencia(Fuente'!F216</f>
        <v xml:space="preserve">• Successful leadership of at least 5 capture operations.
• Demonstrate supporting knowledge.
</v>
      </c>
      <c r="G39" s="13" t="str">
        <f>'3.Todas las competencia(Fuente'!G216</f>
        <v>• Evidence portfolio assessment. 
• Verification of competence by an expert supervisor.
• Test of knowledge.</v>
      </c>
      <c r="H39" s="14">
        <f>'3.Todas las competencia(Fuente'!H216</f>
        <v>0</v>
      </c>
    </row>
    <row r="40" spans="1:8" ht="100.8" outlineLevel="5" x14ac:dyDescent="0.3">
      <c r="A40" s="20" t="str">
        <f>'3.Todas las competencia(Fuente'!A217</f>
        <v>BIO 2.9</v>
      </c>
      <c r="B40" s="84" t="str">
        <f>'3.Todas las competencia(Fuente'!B217</f>
        <v>Planifica , liderar e informar sobre medidas de control de animales.</v>
      </c>
      <c r="C40" s="131" t="str">
        <f>'3.Todas las competencia(Fuente'!C217</f>
        <v>● Eliminar o controlar las especies de plagas, especies invasoras,
especies cosechadas, animales problemáticos o especies que
requieren gestión de la población, de acuerdo con un plan aprobado
desarrollándose de manera segura, legal y ética.
● Los métodos pueden incluir formas permitidas de captura, eutanasia,
disparos, envenenamiento (por ejemplo, de roedores invasores, etc).</v>
      </c>
      <c r="D40" s="13" t="str">
        <f>'3.Todas las competencia(Fuente'!D217</f>
        <v>● Técnicas prácticas para el control de animales.
● Poseer las calificaciones equeridas, licencias,
etc. (por ejemplo, para armas de fuego,
tranquilizantes, venenos, manejo de animales,
etc.).
● Aspectos legales, éticos y de seguridad de las
medidas de control.</v>
      </c>
      <c r="E40" s="15">
        <f>'3.Todas las competencia(Fuente'!E217</f>
        <v>0</v>
      </c>
      <c r="F40" s="13" t="str">
        <f>'3.Todas las competencia(Fuente'!F217</f>
        <v xml:space="preserve">• Safe, legal and ethical application of  relevant control measures under close expert supervision.
• Demonstrate supporting knowledge.
</v>
      </c>
      <c r="G40" s="13" t="str">
        <f>'3.Todas las competencia(Fuente'!G217</f>
        <v>• Accreditation of prior qualifications and experience.
• Evidence portfolio assessment. 
• Verification of competence by an expert supervisor.
• Test of knowledge.</v>
      </c>
      <c r="H40" s="14">
        <f>'3.Todas las competencia(Fuente'!H217</f>
        <v>0</v>
      </c>
    </row>
    <row r="41" spans="1:8" ht="86.4" outlineLevel="5" x14ac:dyDescent="0.3">
      <c r="A41" s="20" t="str">
        <f>'3.Todas las competencia(Fuente'!A218</f>
        <v>BIO 2.10</v>
      </c>
      <c r="B41" s="84" t="str">
        <f>'3.Todas las competencia(Fuente'!B218</f>
        <v>Planifica , liderar e informar sobre el cuidado y
uso de plantas cultivadas.</v>
      </c>
      <c r="C41" s="131" t="str">
        <f>'3.Todas las competencia(Fuente'!C218</f>
        <v>● Supervisar y dar mantenimiento a plantaciones, colecciones botánicas
vivas, viveros, etc.
● Establecer plantaciones, cuidado, riego, control de plagas y malezas,
protección, etc.
● Utilizar plantas cultivadas para la restauración, rehabilitación y creación
de hábitats y ecosistemas.</v>
      </c>
      <c r="D41" s="13" t="str">
        <f>'3.Todas las competencia(Fuente'!D218</f>
        <v>● Principios y prácticas de horticultura /
arboricultura.
● Cuidado de plantas vivas.
● Técnicas de restauración de hábitat con
plantas.</v>
      </c>
      <c r="E41" s="15">
        <f>'3.Todas las competencia(Fuente'!E218</f>
        <v>0</v>
      </c>
      <c r="F41" s="13" t="str">
        <f>'3.Todas las competencia(Fuente'!F218</f>
        <v xml:space="preserve">• Successful leadership of horticultural activities for plant species reproduction, cultivation or establishment. 
• Demonstrate supporting knowledge.
</v>
      </c>
      <c r="G41" s="13" t="str">
        <f>'3.Todas las competencia(Fuente'!G218</f>
        <v>• Accreditation of prior qualifications and experience.
• Evidence portfolio assessment. 
• Verification of competence by an expert supervisor.
• Test of knowledge.</v>
      </c>
      <c r="H41" s="14">
        <f>'3.Todas las competencia(Fuente'!H218</f>
        <v>0</v>
      </c>
    </row>
    <row r="42" spans="1:8" ht="86.4" outlineLevel="5" x14ac:dyDescent="0.3">
      <c r="A42" s="20" t="str">
        <f>'3.Todas las competencia(Fuente'!A219</f>
        <v>BIO 2.11</v>
      </c>
      <c r="B42" s="84" t="str">
        <f>'3.Todas las competencia(Fuente'!B219</f>
        <v>Curar colecciones y museos.</v>
      </c>
      <c r="C42" s="131" t="str">
        <f>'3.Todas las competencia(Fuente'!C219</f>
        <v>● Supervisar y curar colecciones de especímenes de biodiversidad,
exhibiciones y herbarios (en las APs que incluyen un museo zoológico,
herbario u otra colección).
● Dar mantenimiento de catálogos y registros.
● Ayudar a los usuarios de la colección.</v>
      </c>
      <c r="D42" s="13" t="str">
        <f>'3.Todas las competencia(Fuente'!D219</f>
        <v>● Preparación de muestras de especímenes para
su inclusión en colecciones.
● Mantenimiento diario y cuidado de muestras.
● Mantenimiento de catálogos de colecciones y
bases de datos.</v>
      </c>
      <c r="E42" s="15">
        <f>'3.Todas las competencia(Fuente'!E219</f>
        <v>0</v>
      </c>
      <c r="F42" s="13" t="str">
        <f>'3.Todas las competencia(Fuente'!F219</f>
        <v xml:space="preserve">• Verified experience in the curation of a collection or museum.
• Demonstrate supporting knowledge.
</v>
      </c>
      <c r="G42" s="13" t="str">
        <f>'3.Todas las competencia(Fuente'!G219</f>
        <v>• Accreditation of prior qualifications and experience.
• Evidence portfolio assessment. 
• Verification of competence by an expert supervisor.
• Test of knowledge.</v>
      </c>
      <c r="H42" s="14">
        <f>'3.Todas las competencia(Fuente'!H219</f>
        <v>0</v>
      </c>
    </row>
    <row r="43" spans="1:8" ht="56.25" customHeight="1" outlineLevel="4" x14ac:dyDescent="0.3">
      <c r="A43" s="79" t="str">
        <f>'3.Todas las competencia(Fuente'!A220</f>
        <v>CÓDIGO DE NIVEL</v>
      </c>
      <c r="B43" s="79" t="str">
        <f>'3.Todas las competencia(Fuente'!B220</f>
        <v xml:space="preserve">NOMBRE DEL NIVEL </v>
      </c>
      <c r="C43" s="126" t="str">
        <f>'3.Todas las competencia(Fuente'!C220</f>
        <v>COMPETENCIA GENERAL PARA EL NIVEL</v>
      </c>
      <c r="D43" s="126" t="str">
        <f>'3.Todas las competencia(Fuente'!D220</f>
        <v>CONOCIMIENTO Y COMPRENSION GENERAL DE APOYO PARA EL NIVEL</v>
      </c>
      <c r="E43" s="80" t="str">
        <f>'3.Todas las competencia(Fuente'!E220</f>
        <v>COMPETENCIAS ASOCIADAS PARA EL NIVEL</v>
      </c>
      <c r="F43" s="438" t="str">
        <f>'3.Todas las competencia(Fuente'!F220</f>
        <v xml:space="preserve"> ASSESSMENT/CERTIFICATION EXAMPLES</v>
      </c>
      <c r="G43" s="439">
        <f>'3.Todas las competencia(Fuente'!G220</f>
        <v>0</v>
      </c>
      <c r="H43" s="439">
        <f>'3.Todas las competencia(Fuente'!H220</f>
        <v>0</v>
      </c>
    </row>
    <row r="44" spans="1:8" s="70" customFormat="1" ht="63" outlineLevel="3" x14ac:dyDescent="0.4">
      <c r="A44" s="78" t="str">
        <f>'3.Todas las competencia(Fuente'!A221</f>
        <v>BIO 1</v>
      </c>
      <c r="B44" s="77" t="str">
        <f>'3.Todas las competencia(Fuente'!B221</f>
        <v>CONSERVACION DE LA BIODIVERSIDAD.
NIVEL 1</v>
      </c>
      <c r="C44" s="127" t="str">
        <f>'3.Todas las competencia(Fuente'!C221</f>
        <v>Realizar operaciones de campo supervisadas para implementar el monitoreo de la biodiversidad y programas de conservación.</v>
      </c>
      <c r="D44" s="128" t="str">
        <f>'3.Todas las competencia(Fuente'!D221</f>
        <v>● Clasificación básica de animales y plantas
● Uso de guías de identificación
● Políticas relevantes y procedimientos operativos.</v>
      </c>
      <c r="E44" s="55" t="str">
        <f>'3.Todas las competencia(Fuente'!E221</f>
        <v xml:space="preserve"> COM 1; CAC 1; ADR 1</v>
      </c>
      <c r="F44" s="171" t="str">
        <f>'3.Todas las competencia(Fuente'!F221</f>
        <v>EXAMPLE PERFORMANCE CRITERIA</v>
      </c>
      <c r="G44" s="171" t="str">
        <f>'3.Todas las competencia(Fuente'!G221</f>
        <v>EXAMPLE MEANS OF ASSESSMENT</v>
      </c>
      <c r="H44" s="81" t="str">
        <f>'3.Todas las competencia(Fuente'!H221</f>
        <v>RECOMMENDED PRIOR COMPETENCE REQUIREMENTS FOR THE LEVEL</v>
      </c>
    </row>
    <row r="45" spans="1:8" ht="31.2" outlineLevel="4" x14ac:dyDescent="0.3">
      <c r="A45" s="11" t="str">
        <f>'3.Todas las competencia(Fuente'!A222</f>
        <v>Código</v>
      </c>
      <c r="B45" s="26" t="str">
        <f>'3.Todas las competencia(Fuente'!B222</f>
        <v>Declaración de la competencia. El individuo deberá ser capaz de:</v>
      </c>
      <c r="C45" s="132" t="str">
        <f>'3.Todas las competencia(Fuente'!C222</f>
        <v>Detalles, alcance y variaciones.
Una breve explicación de la competencia.</v>
      </c>
      <c r="D45" s="130" t="str">
        <f>'3.Todas las competencia(Fuente'!D222</f>
        <v>Principales requerimientos de conocimiento para la competencia.</v>
      </c>
      <c r="E45" s="12" t="str">
        <f>'3.Todas las competencia(Fuente'!E222</f>
        <v xml:space="preserve"> </v>
      </c>
      <c r="F45" s="169" t="str">
        <f>'3.Todas las competencia(Fuente'!F222</f>
        <v>Example performance criteria for certification</v>
      </c>
      <c r="G45" s="169" t="str">
        <f>'3.Todas las competencia(Fuente'!G222</f>
        <v>Example means of assessment</v>
      </c>
      <c r="H45" s="36" t="str">
        <f>'3.Todas las competencia(Fuente'!H222</f>
        <v>UNI; FLD 1</v>
      </c>
    </row>
    <row r="46" spans="1:8" ht="100.8" outlineLevel="4" x14ac:dyDescent="0.3">
      <c r="A46" s="20" t="str">
        <f>'3.Todas las competencia(Fuente'!A223</f>
        <v>BIO 1.1</v>
      </c>
      <c r="B46" s="84" t="str">
        <f>'3.Todas las competencia(Fuente'!B223</f>
        <v>Reconocer e identificar ecosistemas típicos, hábitats, plantas, animales especies y sus rastros.</v>
      </c>
      <c r="C46" s="13" t="str">
        <f>'3.Todas las competencia(Fuente'!C223</f>
        <v>● Reconocer los principales ecosistemas y hábitats de un área protegida.
● Reconocer especies comunes, típicas e importantes de flora
● Reconocer especies comunes, típicas e importantes de fauna y sus
rastros en el campo.</v>
      </c>
      <c r="D46" s="13" t="str">
        <f>'3.Todas las competencia(Fuente'!D223</f>
        <v>● Especies comunes, típicas e importantes de la
AP
● Taxonomía básica de plantas y animales.</v>
      </c>
      <c r="E46" s="14">
        <f>'3.Todas las competencia(Fuente'!E223</f>
        <v>0</v>
      </c>
      <c r="F46" s="13" t="str">
        <f>'3.Todas las competencia(Fuente'!F223</f>
        <v xml:space="preserve">• Recognise 10 common/important plants and 10 important animals, their habitats and their signs in the field.
• Describe 5 main ecosystems occurring In the PA.
• Demonstrate supporting knowledge.
</v>
      </c>
      <c r="G46" s="13" t="str">
        <f>'3.Todas las competencia(Fuente'!G223</f>
        <v xml:space="preserve">• Practical test.
• Oral test of knowledge.
</v>
      </c>
      <c r="H46" s="15">
        <f>'3.Todas las competencia(Fuente'!H223</f>
        <v>0</v>
      </c>
    </row>
    <row r="47" spans="1:8" ht="86.4" outlineLevel="4" x14ac:dyDescent="0.3">
      <c r="A47" s="20" t="str">
        <f>'3.Todas las competencia(Fuente'!A224</f>
        <v>BIO 1.2</v>
      </c>
      <c r="B47" s="84" t="str">
        <f>'3.Todas las competencia(Fuente'!B224</f>
        <v>Reconocer en el campo amenazas y problemas que afectan la biodiversidad.</v>
      </c>
      <c r="C47" s="13" t="str">
        <f>'3.Todas las competencia(Fuente'!C224</f>
        <v>● Identificar la p esencia y evidencias de amenazas (por ejemplo, especies
invasoras, trampas, restos de animales, áreas quemadas, etc.).
● Identificar los cambios o facto es inusuales que pueden indicar
amenazas o problemas (por ejemplo, animales enfermos, vegetación
moribunda).
● Observar cuando se están produciendo cambios significativos</v>
      </c>
      <c r="D47" s="13" t="str">
        <f>'3.Todas las competencia(Fuente'!D224</f>
        <v>● Principales amenazas a la biodiversidad de las
APs, sus evidencias e impactos.</v>
      </c>
      <c r="E47" s="14">
        <f>'3.Todas las competencia(Fuente'!E224</f>
        <v>0</v>
      </c>
      <c r="F47" s="13" t="str">
        <f>'3.Todas las competencia(Fuente'!F224</f>
        <v xml:space="preserve">• List 10 threats to biodiversity likely to be encountered in the field and identify their signs.
• Demonstrate supporting knowledge.
</v>
      </c>
      <c r="G47" s="13" t="str">
        <f>'3.Todas las competencia(Fuente'!G224</f>
        <v xml:space="preserve">• Practical test.
• Oral test of knowledge.
</v>
      </c>
      <c r="H47" s="15">
        <f>'3.Todas las competencia(Fuente'!H224</f>
        <v>0</v>
      </c>
    </row>
    <row r="48" spans="1:8" ht="86.4" outlineLevel="4" x14ac:dyDescent="0.3">
      <c r="A48" s="20" t="str">
        <f>'3.Todas las competencia(Fuente'!A225</f>
        <v>BIO 1.3</v>
      </c>
      <c r="B48" s="84" t="str">
        <f>'3.Todas las competencia(Fuente'!B225</f>
        <v>Registrar con precisión e informar sobre las observaciones de la vida silvestre, hábitats y ecosistemas</v>
      </c>
      <c r="C48" s="13" t="str">
        <f>'3.Todas las competencia(Fuente'!C225</f>
        <v>● Hacer informes verbales, tomar notas de campo, usar los formularios
de registro provistos.
● Registrar ubicaciones, fechas, condiciones de campo, observaciones
y detalles.
● Usar sistemas digitales de grabación de campo (por ejemplo, SMART)
si es necesario.</v>
      </c>
      <c r="D48" s="13" t="str">
        <f>'3.Todas las competencia(Fuente'!D225</f>
        <v>● Procedimientos para recopilar y registrar
información en el campo.
● Uso de formularios estándar, dispositivos y
sistemas de registro.
● Uso de mapas y SIG (ver FLD).</v>
      </c>
      <c r="E48" s="14">
        <f>'3.Todas las competencia(Fuente'!E225</f>
        <v>0</v>
      </c>
      <c r="F48" s="13" t="str">
        <f>'3.Todas las competencia(Fuente'!F225</f>
        <v xml:space="preserve">• Maintain a field notebook using a standard format (written or digital).
• Demonstrate supporting knowledge.
</v>
      </c>
      <c r="G48" s="13" t="str">
        <f>'3.Todas las competencia(Fuente'!G225</f>
        <v xml:space="preserve">• Practical test.
• Oral test of knowledge.
</v>
      </c>
      <c r="H48" s="15">
        <f>'3.Todas las competencia(Fuente'!H225</f>
        <v>0</v>
      </c>
    </row>
    <row r="49" spans="1:8" ht="57.6" outlineLevel="4" x14ac:dyDescent="0.3">
      <c r="A49" s="20" t="str">
        <f>'3.Todas las competencia(Fuente'!A226</f>
        <v>BIO 1.4</v>
      </c>
      <c r="B49" s="84" t="str">
        <f>'3.Todas las competencia(Fuente'!B226</f>
        <v>Asistir en el control, captura, manejo y transporte de animales.</v>
      </c>
      <c r="C49" s="13" t="str">
        <f>'3.Todas las competencia(Fuente'!C226</f>
        <v>● Participar, bajo supervisión, en la captura relacionada con la
conservación de animales o con el control para reubicación, manejo de
población o el control de especies invasoras.</v>
      </c>
      <c r="D49" s="13" t="str">
        <f>'3.Todas las competencia(Fuente'!D226</f>
        <v>● Técnicas legales, seguras y humanas de captura
y manipulación.</v>
      </c>
      <c r="E49" s="14">
        <f>'3.Todas las competencia(Fuente'!E226</f>
        <v>0</v>
      </c>
      <c r="F49" s="13" t="str">
        <f>'3.Todas las competencia(Fuente'!F226</f>
        <v xml:space="preserve">• Successfully participate in at least 5 supervised animal captures.
• Demonstrate supporting knowledge.
</v>
      </c>
      <c r="G49" s="13" t="str">
        <f>'3.Todas las competencia(Fuente'!G226</f>
        <v xml:space="preserve">• Evidence portfolio.
• Practical test.
• Oral test of knowledge.
</v>
      </c>
      <c r="H49" s="15">
        <f>'3.Todas las competencia(Fuente'!H226</f>
        <v>0</v>
      </c>
    </row>
    <row r="50" spans="1:8" ht="72" outlineLevel="4" x14ac:dyDescent="0.3">
      <c r="A50" s="20" t="str">
        <f>'3.Todas las competencia(Fuente'!A227</f>
        <v>BIO 1.5</v>
      </c>
      <c r="B50" s="84" t="str">
        <f>'3.Todas las competencia(Fuente'!B227</f>
        <v>Brindar atención de animales en cautiverio.</v>
      </c>
      <c r="C50" s="13" t="str">
        <f>'3.Todas las competencia(Fuente'!C227</f>
        <v>● Supervisar el cuidado diario de los animales (por ejemplo) en centros
de rescate, instalaciones de conservación ex situ, proyectos de
reubicación / reintroducción.
● Alimentar, reconocer problemas de salud y bienestar, así como
mantener la limpieza e higiene.</v>
      </c>
      <c r="D50" s="13" t="str">
        <f>'3.Todas las competencia(Fuente'!D227</f>
        <v>● Prácticas y técnicas legales, seguras, humanas
y correctas para el cuidado de los animales</v>
      </c>
      <c r="E50" s="14">
        <f>'3.Todas las competencia(Fuente'!E227</f>
        <v>0</v>
      </c>
      <c r="F50" s="13" t="str">
        <f>'3.Todas las competencia(Fuente'!F227</f>
        <v xml:space="preserve">• Successful care of one or more species in captivity.
• Demonstrate supporting knowledge.
</v>
      </c>
      <c r="G50" s="13" t="str">
        <f>'3.Todas las competencia(Fuente'!G227</f>
        <v xml:space="preserve">• Evidence portfolio.
• Practical test.
• Oral test of knowledge.
</v>
      </c>
      <c r="H50" s="15">
        <f>'3.Todas las competencia(Fuente'!H227</f>
        <v>0</v>
      </c>
    </row>
    <row r="51" spans="1:8" ht="57.6" outlineLevel="4" x14ac:dyDescent="0.3">
      <c r="A51" s="20" t="str">
        <f>'3.Todas las competencia(Fuente'!A228</f>
        <v>BIO 1.6</v>
      </c>
      <c r="B51" s="84" t="str">
        <f>'3.Todas las competencia(Fuente'!B228</f>
        <v>Brindar atención a las plantaciones.</v>
      </c>
      <c r="C51" s="13" t="str">
        <f>'3.Todas las competencia(Fuente'!C228</f>
        <v>● Brindar cuidado diario y supervisado a plantaciones, colecciones
botánicas vivas, viveros, etc.</v>
      </c>
      <c r="D51" s="13" t="str">
        <f>'3.Todas las competencia(Fuente'!D228</f>
        <v>● Principios del cuidado de las plantas.
● Técnicas hortícolas / silvícolas prácticas</v>
      </c>
      <c r="E51" s="14">
        <f>'3.Todas las competencia(Fuente'!E228</f>
        <v>0</v>
      </c>
      <c r="F51" s="13" t="str">
        <f>'3.Todas las competencia(Fuente'!F228</f>
        <v>• Successful care of living plants.
• Demonstrate supporting knowledge.</v>
      </c>
      <c r="G51" s="13" t="str">
        <f>'3.Todas las competencia(Fuente'!G228</f>
        <v xml:space="preserve">• Evidence portfolio.
• Practical test.
• Oral test of knowledge.
</v>
      </c>
      <c r="H51" s="15">
        <f>'3.Todas las competencia(Fuente'!H228</f>
        <v>0</v>
      </c>
    </row>
  </sheetData>
  <sheetProtection algorithmName="SHA-512" hashValue="0RnpR06yM2cNzuHCZh5C80UblKO4aa0UD6FIYl6rQjjeP2MHYFHQoDu9pdSPwDl+xuwvC1fA8K/oSf5zHoFKzQ==" saltValue="uyYTLAyn2Rqhhe4A3KQ4SA==" spinCount="100000" sheet="1" objects="1" scenarios="1" autoFilter="0"/>
  <mergeCells count="6">
    <mergeCell ref="F4:H4"/>
    <mergeCell ref="F14:H14"/>
    <mergeCell ref="F29:H29"/>
    <mergeCell ref="F43:H43"/>
    <mergeCell ref="A1:E1"/>
    <mergeCell ref="F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8000"/>
  </sheetPr>
  <dimension ref="A1:H48"/>
  <sheetViews>
    <sheetView showZeros="0" topLeftCell="A44" zoomScale="60" zoomScaleNormal="60" workbookViewId="0"/>
  </sheetViews>
  <sheetFormatPr defaultColWidth="9.109375" defaultRowHeight="14.4" outlineLevelRow="4" outlineLevelCol="2" x14ac:dyDescent="0.3"/>
  <cols>
    <col min="1" max="1" width="20.7773437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c r="C1" s="446"/>
      <c r="D1" s="446"/>
      <c r="E1" s="447"/>
      <c r="F1" s="452" t="str">
        <f>'3.Todas las competencia(Fuente'!F1</f>
        <v>GLOBAL PROTECTED AREA COMPETENCES
ASSESSMENT AND CERTIFICATION EXAMPLES</v>
      </c>
      <c r="G1" s="453"/>
      <c r="H1" s="453"/>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166">
        <f>'3.Todas las competencia(Fuente'!F179</f>
        <v>0</v>
      </c>
      <c r="G2" s="166">
        <f>'3.Todas las competencia(Fuente'!G179</f>
        <v>0</v>
      </c>
      <c r="H2" s="57">
        <f>'3.Todas las competencia(Fuente'!H179</f>
        <v>0</v>
      </c>
    </row>
    <row r="3" spans="1:8" ht="69.75" customHeight="1" outlineLevel="2" x14ac:dyDescent="0.3">
      <c r="A3" s="88" t="str">
        <f>'3.Todas las competencia(Fuente'!A229</f>
        <v>CATEGORÍA</v>
      </c>
      <c r="B3" s="88" t="str">
        <f>'3.Todas las competencia(Fuente'!B229</f>
        <v xml:space="preserve">LAR. FISCALIZACIÓN DEL CUMPLIMIENTO DE LEYES Y REGULACIONES </v>
      </c>
      <c r="C3" s="133" t="str">
        <f>'3.Todas las competencia(Fuente'!C229</f>
        <v>Asegurar que las leyes, regulaciones y derechos que se relacionan con las áreas protegidas y la biodiversidad se cumplan.</v>
      </c>
      <c r="D3" s="134" t="str">
        <f>'3.Todas las competencia(Fuente'!D229</f>
        <v xml:space="preserve"> </v>
      </c>
      <c r="E3" s="38">
        <f>'3.Todas las competencia(Fuente'!E229</f>
        <v>0</v>
      </c>
      <c r="F3" s="167">
        <f>'3.Todas las competencia(Fuente'!F229</f>
        <v>0</v>
      </c>
      <c r="G3" s="167">
        <f>'3.Todas las competencia(Fuente'!G229</f>
        <v>0</v>
      </c>
      <c r="H3" s="38">
        <f>'3.Todas las competencia(Fuente'!H229</f>
        <v>0</v>
      </c>
    </row>
    <row r="4" spans="1:8" ht="56.25" customHeight="1" outlineLevel="4" x14ac:dyDescent="0.3">
      <c r="A4" s="79" t="str">
        <f>'3.Todas las competencia(Fuente'!A230</f>
        <v>CÓDIGO DE NIVEL</v>
      </c>
      <c r="B4" s="79" t="str">
        <f>'3.Todas las competencia(Fuente'!B230</f>
        <v xml:space="preserve">NOMBRE DEL NIVEL </v>
      </c>
      <c r="C4" s="126" t="str">
        <f>'3.Todas las competencia(Fuente'!C230</f>
        <v>COMPETENCIA GENERAL PARA EL NIVEL</v>
      </c>
      <c r="D4" s="126" t="str">
        <f>'3.Todas las competencia(Fuente'!D230</f>
        <v>CONOCIMIENTO Y COMPRENSION GENERAL DE APOYO PARA EL NIVEL</v>
      </c>
      <c r="E4" s="80" t="str">
        <f>'3.Todas las competencia(Fuente'!E230</f>
        <v>COMPETENCIAS ASOCIADAS PARA EL NIVEL</v>
      </c>
      <c r="F4" s="438" t="str">
        <f>'3.Todas las competencia(Fuente'!F230</f>
        <v xml:space="preserve"> ASSESSMENT/CERTIFICATION EXAMPLES</v>
      </c>
      <c r="G4" s="439">
        <f>'3.Todas las competencia(Fuente'!G230</f>
        <v>0</v>
      </c>
      <c r="H4" s="439">
        <f>'3.Todas las competencia(Fuente'!H230</f>
        <v>0</v>
      </c>
    </row>
    <row r="5" spans="1:8" ht="85.5" customHeight="1" outlineLevel="3" x14ac:dyDescent="0.3">
      <c r="A5" s="78" t="str">
        <f>'3.Todas las competencia(Fuente'!A231</f>
        <v>LAR 4</v>
      </c>
      <c r="B5" s="78" t="str">
        <f>'3.Todas las competencia(Fuente'!B231</f>
        <v>FISCALIZACIÓN DEL CUMPLIMIENTO DE
LEYES Y REGULACIONES.
NIVEL 4</v>
      </c>
      <c r="C5" s="127" t="str">
        <f>'3.Todas las competencia(Fuente'!C231</f>
        <v>Promover el establecimiento de una política sólida y un marco legal para reducir las actividades ilegales que amenazan la biodiversidad y las áreas protegidas.</v>
      </c>
      <c r="D5" s="128" t="str">
        <f>'3.Todas las competencia(Fuente'!D231</f>
        <v>● Política y legislación nacional e internacional
sobre delitos ambientales y seguridad.
● Principales amenazas criminales que afectan la
biodiversidad y el sistema de AP.
● Tendencias nacionales y mundiales de los
delitos contra la vida silvestre.</v>
      </c>
      <c r="E5" s="55" t="str">
        <f>'3.Todas las competencia(Fuente'!E231</f>
        <v xml:space="preserve"> PPP 4; ORG 4: COM 4; AWA 4; CAC 4; TEC 2; ADR 4</v>
      </c>
      <c r="F5" s="168" t="str">
        <f>'3.Todas las competencia(Fuente'!F231</f>
        <v>EXAMPLE PERFORMANCE CRITERIA</v>
      </c>
      <c r="G5" s="168" t="str">
        <f>'3.Todas las competencia(Fuente'!G231</f>
        <v>EXAMPLE MEANS OF ASSESSMENT</v>
      </c>
      <c r="H5" s="64" t="str">
        <f>'3.Todas las competencia(Fuente'!H231</f>
        <v>RECOMMENDED PRIOR COMPETENCE REQUIREMENTS FOR THE LEVEL</v>
      </c>
    </row>
    <row r="6" spans="1:8" ht="31.2" outlineLevel="4" x14ac:dyDescent="0.3">
      <c r="A6" s="11" t="str">
        <f>'3.Todas las competencia(Fuente'!A232</f>
        <v>Código</v>
      </c>
      <c r="B6" s="26" t="str">
        <f>'3.Todas las competencia(Fuente'!B232</f>
        <v>Declaración de la competencia. El individuo deberá ser capaz de:</v>
      </c>
      <c r="C6" s="132" t="str">
        <f>'3.Todas las competencia(Fuente'!C232</f>
        <v>Detalles, alcance y variaciones.
Una breve explicación de la competencia.</v>
      </c>
      <c r="D6" s="130" t="str">
        <f>'3.Todas las competencia(Fuente'!D232</f>
        <v>Principales requerimientos de conocimiento para la competencia.</v>
      </c>
      <c r="E6" s="12" t="str">
        <f>'3.Todas las competencia(Fuente'!E232</f>
        <v xml:space="preserve"> </v>
      </c>
      <c r="F6" s="169" t="str">
        <f>'3.Todas las competencia(Fuente'!F232</f>
        <v>Example performance criteria for certification</v>
      </c>
      <c r="G6" s="170" t="str">
        <f>'3.Todas las competencia(Fuente'!G232</f>
        <v>Example means of assessment</v>
      </c>
      <c r="H6" s="37" t="str">
        <f>'3.Todas las competencia(Fuente'!H232</f>
        <v>UNI; LAR 3; CAC 3</v>
      </c>
    </row>
    <row r="7" spans="1:8" ht="129.6" outlineLevel="4" x14ac:dyDescent="0.3">
      <c r="A7" s="20" t="str">
        <f>'3.Todas las competencia(Fuente'!A233</f>
        <v>LAR 4.1</v>
      </c>
      <c r="B7" s="22" t="str">
        <f>'3.Todas las competencia(Fuente'!B233</f>
        <v>Coordinar los análisis sobre la aplicación y cumplimiento de la ley, prevención de crímenes y temas de seguridad que
afectan la biodiversidad y las áreas protegidas.</v>
      </c>
      <c r="C7" s="13" t="str">
        <f>'3.Todas las competencia(Fuente'!C233</f>
        <v>● Revisar las políticas y la legislación actual relacionada con los delitos
ambientales y el cumplimiento de la ley.
● Revisar y analizar las amenazas y tendencias relacionadas con el
cumplimiento de la ley a nivel de todo el sistema (por ejemplo, crimen
ambiental organizado, comercio internacional de vida silvestre).
● Realizar evaluaciones de seguridad y amenazas para áreas protegidas.
● Revisar y analizar los resultados de las actividades de fiscalización del
cumplimiento de la ley en todo el sistema.
● Identificar pat ones, tendencias, éxitos y desafíos.</v>
      </c>
      <c r="D7" s="13" t="str">
        <f>'3.Todas las competencia(Fuente'!D233</f>
        <v>● Iniciativas y acuerdos internacionales para
combatir la caza furtiva y el comercio de vida
silvestre.
● Leyes, políticas y prácticas para aplicar las leyes
y regulaciones.
● Métodos de evaluación de seguridad.</v>
      </c>
      <c r="E7" s="14">
        <f>'3.Todas las competencia(Fuente'!E233</f>
        <v>0</v>
      </c>
      <c r="F7" s="13" t="str">
        <f>'3.Todas las competencia(Fuente'!F233</f>
        <v>• Submit a national analysis report of threats, trends and activities for law enforcement and compliance in the PA system.
• Demonstrate supporting knowledge.</v>
      </c>
      <c r="G7" s="13" t="str">
        <f>'3.Todas las competencia(Fuente'!G233</f>
        <v>• Accreditation of prior qualifications and experience.
• Evidence portfolio assessment.</v>
      </c>
      <c r="H7" s="14">
        <f>'3.Todas las competencia(Fuente'!H233</f>
        <v>0</v>
      </c>
    </row>
    <row r="8" spans="1:8" ht="172.8" outlineLevel="4" x14ac:dyDescent="0.3">
      <c r="A8" s="20" t="str">
        <f>'3.Todas las competencia(Fuente'!A234</f>
        <v>LAR 4.2</v>
      </c>
      <c r="B8" s="22" t="str">
        <f>'3.Todas las competencia(Fuente'!B234</f>
        <v>Coordinar políticas nacionales, estrategias, leyes y regulaciones para abordar los delitos ambientales y las amenazas a la seguridad.</v>
      </c>
      <c r="C8" s="13" t="str">
        <f>'3.Todas las competencia(Fuente'!C234</f>
        <v>● Proponer nuevas políticas y fortalecer los instrumentos legales
existentes para conservar las especies, los ecosistemas, las áreas
protegidas y el ambiente.
● Proponer nuevas políticas y fortalecer los instrumentos legales
existentes para el cumplimiento de la ley, el cumplimiento de la
seguridad y la prevención del delito en áreas protegidas.
● Presionar por una mayor atención a los delitos contra la vida silvestre y
el ambiente, así como por la aplicación de sanciones apropiadas.</v>
      </c>
      <c r="D8" s="13" t="str">
        <f>'3.Todas las competencia(Fuente'!D234</f>
        <v>● Iniciativas y acuerdos internacionales para
combatir la caza furtiva y el comercio de vida
silvestre.
● Políticas y leyes que afectan las áreas
protegidas y la biodiversidad.
● Procedimientos para el desarrollo y aprobación
de legislación.
● Estructuras y procesos de toma de decisiones
que afectan la legislación y su implementación.</v>
      </c>
      <c r="E8" s="14">
        <f>'3.Todas las competencia(Fuente'!E234</f>
        <v>0</v>
      </c>
      <c r="F8" s="13" t="str">
        <f>'3.Todas las competencia(Fuente'!F234</f>
        <v>• Submit an analysis of requirements for improving the legal and regulatory framework.
• Submit documented and verified relevant contributions a national strategy. plan, or project (e.g. PA System Plan, NBSAP, NEAP).
• Demonstrate supporting knowledge.</v>
      </c>
      <c r="G8" s="13" t="str">
        <f>'3.Todas las competencia(Fuente'!G234</f>
        <v>• Accreditation of prior qualifications and experience.
• Evidence portfolio assessment and interview.</v>
      </c>
      <c r="H8" s="14">
        <f>'3.Todas las competencia(Fuente'!H234</f>
        <v>0</v>
      </c>
    </row>
    <row r="9" spans="1:8" ht="144" outlineLevel="4" x14ac:dyDescent="0.3">
      <c r="A9" s="20" t="str">
        <f>'3.Todas las competencia(Fuente'!A235</f>
        <v>LAR 4.3</v>
      </c>
      <c r="B9" s="22" t="str">
        <f>'3.Todas las competencia(Fuente'!B235</f>
        <v>Coordinar el desarrollo e implementación de normas y procedimientos operativos para el cumplimiento de la ley, la
prevención de delitos y la seguridad en el sistema de
áreas protegidas.</v>
      </c>
      <c r="C9" s="13" t="str">
        <f>'3.Todas las competencia(Fuente'!C235</f>
        <v>● Trabajar con el poder judicial y con agencias nacionales para la
fiscalización del cumplimiento de la ley y la seguridad, para hacer
cumplir la legislación sobre biodiversidad y áreas protegidas.
● Las agencias pueden incluir policías, guardias fronterizos, servicios
militares y de seguridad.
● Establecer mecanismos para operaciones conjuntas e intercambio de
información.
● Establecer mecanismos de cooperación internacional y transfronteriza.</v>
      </c>
      <c r="D9" s="13" t="str">
        <f>'3.Todas las competencia(Fuente'!D235</f>
        <v>● Principales amenazas a los valores de las APs,
así como sus fuentes y causas de fondo.
● Política y legislación nacional e internacional.
● Principios y práctica de la fiscalización del
cumplimiento de la ley y las operaciones de
seguridad.
● Se requieren diversos enfoques para diferentes
tipos de delitos (por ejemplo, crimen ambiental
organizado y actividad ilegal local, relacionada
con la subsistencia y conflictos por de echos).</v>
      </c>
      <c r="E9" s="14">
        <f>'3.Todas las competencia(Fuente'!E235</f>
        <v>0</v>
      </c>
      <c r="F9" s="13" t="str">
        <f>'3.Todas las competencia(Fuente'!F235</f>
        <v>• Submit a set of details norms, standards and operating procedures for addressing threats to PAs.
• Demonstrate supporting knowledge.</v>
      </c>
      <c r="G9" s="13" t="str">
        <f>'3.Todas las competencia(Fuente'!G235</f>
        <v>• Accreditation of prior qualifications and experience.
• Evidence portfolio assessment and interview.</v>
      </c>
      <c r="H9" s="14">
        <f>'3.Todas las competencia(Fuente'!H235</f>
        <v>0</v>
      </c>
    </row>
    <row r="10" spans="1:8" ht="115.2" outlineLevel="4" x14ac:dyDescent="0.3">
      <c r="A10" s="20" t="str">
        <f>'3.Todas las competencia(Fuente'!A236</f>
        <v>LAR 4.4</v>
      </c>
      <c r="B10" s="22" t="str">
        <f>'3.Todas las competencia(Fuente'!B236</f>
        <v>Coordinar estrategias para la fiscalización del cumplimiento de la ley, así como operaciones con otras agencias.</v>
      </c>
      <c r="C10" s="13" t="str">
        <f>'3.Todas las competencia(Fuente'!C236</f>
        <v>● Trabajar con el poder judicial y con agencias nacionales para la
fiscalización del cumplimiento de la ley y la seguridad, para hacer
cumplir la legislación sobre biodiversidad y áreas protegidas.
● Las agencias pueden incluir policías, guardias fronterizos, servicios
militares y de seguridad.
● Establecer mecanismos para operaciones conjuntas e intercambio de
información.
● Establecer mecanismos de cooperación internacional y transfronteriza.</v>
      </c>
      <c r="D10" s="13" t="str">
        <f>'3.Todas las competencia(Fuente'!D236</f>
        <v>● Agencias nacionales de seguridad y
cumplimiento de la ley, sus mandatos y
responsabilidades.
● Iniciativas y acuerdos internacionales para
combatir la caza furtiva y el comercio de vida
silvestre.</v>
      </c>
      <c r="E10" s="14">
        <f>'3.Todas las competencia(Fuente'!E236</f>
        <v>0</v>
      </c>
      <c r="F10" s="13" t="str">
        <f>'3.Todas las competencia(Fuente'!F236</f>
        <v>• Submit evidence of effective interagency coordination of law enforcement activities.
• Demonstrate supporting knowledge.</v>
      </c>
      <c r="G10" s="13" t="str">
        <f>'3.Todas las competencia(Fuente'!G236</f>
        <v>• Accreditation of prior qualifications and experience.
• Evidence portfolio assessment and interview.</v>
      </c>
      <c r="H10" s="14">
        <f>'3.Todas las competencia(Fuente'!H236</f>
        <v>0</v>
      </c>
    </row>
    <row r="11" spans="1:8" ht="100.8" outlineLevel="4" x14ac:dyDescent="0.3">
      <c r="A11" s="20" t="str">
        <f>'3.Todas las competencia(Fuente'!A237</f>
        <v>LAR 4.5</v>
      </c>
      <c r="B11" s="22" t="str">
        <f>'3.Todas las competencia(Fuente'!B237</f>
        <v>Contribuir significativamente al desarrollo de políticas
internacional y / o respuestas legales a las principales amenazas que afectan la biodiversidad y las áreas protegidas.</v>
      </c>
      <c r="C11" s="13" t="str">
        <f>'3.Todas las competencia(Fuente'!C237</f>
        <v>● Participar en iniciativas internacionales contra los delitos a la vida
silvestre y el ambiente. (por ejemplo, a través de organizaciones como
CITES, TRAFFIC, etc.).</v>
      </c>
      <c r="D11" s="13" t="str">
        <f>'3.Todas las competencia(Fuente'!D237</f>
        <v>● Leyes, políticas e iniciativas internacionales
relevantes.
● Opciones y ejemplos de buenas prácticas para
mejorar el cumplimiento de la ley y la seguridad
dentro y en los alrededores de las APs.</v>
      </c>
      <c r="E11" s="14">
        <f>'3.Todas las competencia(Fuente'!E237</f>
        <v>0</v>
      </c>
      <c r="F11" s="13" t="str">
        <f>'3.Todas las competencia(Fuente'!F237</f>
        <v>• Submit evidence of significant high level participation in international efforts against wildlife and environmental crime. 
• Demonstrate supporting knowledge.</v>
      </c>
      <c r="G11" s="13" t="str">
        <f>'3.Todas las competencia(Fuente'!G237</f>
        <v>• Accreditation of prior qualifications and experience.
• Evidence portfolio assessment and interview.</v>
      </c>
      <c r="H11" s="14">
        <f>'3.Todas las competencia(Fuente'!H237</f>
        <v>0</v>
      </c>
    </row>
    <row r="12" spans="1:8" ht="56.25" customHeight="1" outlineLevel="4" x14ac:dyDescent="0.3">
      <c r="A12" s="79" t="str">
        <f>'3.Todas las competencia(Fuente'!A238</f>
        <v>CÓDIGO DE NIVEL</v>
      </c>
      <c r="B12" s="79" t="str">
        <f>'3.Todas las competencia(Fuente'!B238</f>
        <v xml:space="preserve">NOMBRE DEL NIVEL </v>
      </c>
      <c r="C12" s="126" t="str">
        <f>'3.Todas las competencia(Fuente'!C238</f>
        <v>COMPETENCIA GENERAL PARA EL NIVEL</v>
      </c>
      <c r="D12" s="126" t="str">
        <f>'3.Todas las competencia(Fuente'!D238</f>
        <v>CONOCIMIENTO Y COMPRENSION GENERAL DE APOYO PARA EL NIVEL</v>
      </c>
      <c r="E12" s="80" t="str">
        <f>'3.Todas las competencia(Fuente'!E238</f>
        <v>COMPETENCIAS ASOCIADAS PARA EL NIVEL</v>
      </c>
      <c r="F12" s="438" t="str">
        <f>'3.Todas las competencia(Fuente'!F238</f>
        <v xml:space="preserve"> ASSESSMENT/CERTIFICATION EXAMPLES</v>
      </c>
      <c r="G12" s="439">
        <f>'3.Todas las competencia(Fuente'!G238</f>
        <v>0</v>
      </c>
      <c r="H12" s="439">
        <f>'3.Todas las competencia(Fuente'!H238</f>
        <v>0</v>
      </c>
    </row>
    <row r="13" spans="1:8" ht="180" outlineLevel="3" x14ac:dyDescent="0.3">
      <c r="A13" s="78" t="str">
        <f>'3.Todas las competencia(Fuente'!A239</f>
        <v>LAR 3</v>
      </c>
      <c r="B13" s="77" t="str">
        <f>'3.Todas las competencia(Fuente'!B239</f>
        <v>FISCALIZACIÓN DEL CUMPLIMIENTO DE
LEYES Y REGULACIONES.
NIVEL 3</v>
      </c>
      <c r="C13" s="127" t="str">
        <f>'3.Todas las competencia(Fuente'!C239</f>
        <v>Dirigir el desarrollo e implementación de programas para prevención del delito, observancia y cumplimiento de la ley.</v>
      </c>
      <c r="D13" s="135" t="str">
        <f>'3.Todas las competencia(Fuente'!D239</f>
        <v xml:space="preserve">● Legislación, política organizacional y
procedimientos para fiscalizar el cumplimient
de la ley y la atención del delito ambiental.
● Leyes y derechos relacionados con las
AP, recursos naturales, usuarios, actores
interesados y personal.
● Tendencias nacionales y locales con
respecto a delitos relacionados con la vida
silvestre y las áreas protegidas.
</v>
      </c>
      <c r="E13" s="55" t="str">
        <f>'3.Todas las competencia(Fuente'!E239</f>
        <v xml:space="preserve"> PPP 3; ORG 3; HRM 3; COM 3; FLD 2; AWA 3; CAC 3; TEC 2; ADR 3</v>
      </c>
      <c r="F13" s="168" t="str">
        <f>'3.Todas las competencia(Fuente'!F239</f>
        <v>EXAMPLE PERFORMANCE CRITERIA</v>
      </c>
      <c r="G13" s="168" t="str">
        <f>'3.Todas las competencia(Fuente'!G239</f>
        <v>EXAMPLE MEANS OF ASSESSMENT</v>
      </c>
      <c r="H13" s="64" t="str">
        <f>'3.Todas las competencia(Fuente'!H239</f>
        <v>RECOMMENDED PRIOR COMPETENCE REQUIREMENTS FOR THE LEVEL</v>
      </c>
    </row>
    <row r="14" spans="1:8" s="179" customFormat="1" ht="54" outlineLevel="4" x14ac:dyDescent="0.35">
      <c r="A14" s="11" t="str">
        <f>'3.Todas las competencia(Fuente'!A240</f>
        <v>Código</v>
      </c>
      <c r="B14" s="11" t="str">
        <f>'3.Todas las competencia(Fuente'!B240</f>
        <v>Declaración de la competencia. El individuo deberá ser capaz de:</v>
      </c>
      <c r="C14" s="136" t="str">
        <f>'3.Todas las competencia(Fuente'!C240</f>
        <v>Detalles, alcance y variaciones.
Una breve explicación de la competencia.</v>
      </c>
      <c r="D14" s="137" t="str">
        <f>'3.Todas las competencia(Fuente'!D240</f>
        <v>Principales requerimientos de conocimiento para la competencia.</v>
      </c>
      <c r="E14" s="40" t="str">
        <f>'3.Todas las competencia(Fuente'!E240</f>
        <v xml:space="preserve"> </v>
      </c>
      <c r="F14" s="172" t="str">
        <f>'3.Todas las competencia(Fuente'!F240</f>
        <v>Example performance criteria for certification</v>
      </c>
      <c r="G14" s="172" t="str">
        <f>'3.Todas las competencia(Fuente'!G240</f>
        <v>Example means of assessment</v>
      </c>
      <c r="H14" s="98" t="str">
        <f>'3.Todas las competencia(Fuente'!H240</f>
        <v>LAR 2; UNI; FLD 2; CAC 2</v>
      </c>
    </row>
    <row r="15" spans="1:8" ht="259.2" outlineLevel="4" x14ac:dyDescent="0.3">
      <c r="A15" s="20" t="str">
        <f>'3.Todas las competencia(Fuente'!A241</f>
        <v>LAR 3.1</v>
      </c>
      <c r="B15" s="22" t="str">
        <f>'3.Todas las competencia(Fuente'!B241</f>
        <v>Dirigir el desarrollo e implementación de una estrategia, plan
y procedimientos de operación para la fiscalización del
cumplimiento de la ley de áreas protegidas</v>
      </c>
      <c r="C15" s="13" t="str">
        <f>'3.Todas las competencia(Fuente'!C241</f>
        <v>● Desarrollar una estrategia integral para defender las leyes y regulaciones  en un área protegida.
● Identificar las principales amenazas y p oblemas que afectan a un área
protegida que requiera acciones de fiscalización del cumplimiento de la ley /
prevención del delito.
● Identificar auto es y beneficiarios del delito, y las principales víctimas
● Consultar a otras agencias y comunidades locales, sobre opciones para
lidiar con infracciones.
● Identificar los enfoques y métodos que se utilizarán para la fiscalización de
cumplimiento de la ley / prevención del delito / alentar su cumplimiento.
● Identificar equerimientos para mejorar la normativa legal.
● Identificar oportunidades para el involucramiento de las comunidades locales
en la prevención del delito y la fiscalización del cumplimiento de la le .
● Desarrollar procedimientos operativos estandarizados (o adaptar los
procedimientos nacionales) para las acciones de fiscalización del
cumplimiento de la ley.
● Incorporar los resultados del proceso de planificación en la estrategia / plan
de manejo general de un área protegida.</v>
      </c>
      <c r="D15" s="138" t="str">
        <f>'3.Todas las competencia(Fuente'!D241</f>
        <v>● Política nacional y legislación relacionada
con las APs y el uso de recursos.
● Principales amenazas para el área
protegida y sus valores.
● Opciones para abordar actividades ilegales
(incluyendo enfoques “duros” y “blandos”).
● Procedimientos operativos policiales
/ militares para la fiscalización del
cumplimiento de la ley y actividades de
seguridad.
● Normas nacionales relevantes, estándares
y procedimientos operativos.</v>
      </c>
      <c r="E15" s="14">
        <f>'3.Todas las competencia(Fuente'!E241</f>
        <v>0</v>
      </c>
      <c r="F15" s="13" t="str">
        <f>'3.Todas las competencia(Fuente'!F241</f>
        <v>• Submit a comprehensive strategy for law enforcement, compliance/crime prevention in a protected area.
•Submit standard operating procedures for law enforcement activities.
• Draft relevant sections of the PA management plan.
• Demonstrate supporting knowledge.</v>
      </c>
      <c r="G15" s="13" t="str">
        <f>'3.Todas las competencia(Fuente'!G241</f>
        <v xml:space="preserve">• Accreditation of prior qualifications and experience.
• Evidence portfolio assessment.
</v>
      </c>
      <c r="H15" s="14">
        <f>'3.Todas las competencia(Fuente'!H241</f>
        <v>0</v>
      </c>
    </row>
    <row r="16" spans="1:8" ht="158.4" outlineLevel="4" x14ac:dyDescent="0.3">
      <c r="A16" s="20" t="str">
        <f>'3.Todas las competencia(Fuente'!A242</f>
        <v>LAR 3.2</v>
      </c>
      <c r="B16" s="22" t="str">
        <f>'3.Todas las competencia(Fuente'!B242</f>
        <v>Dirigir la preparación e implementación de evaluaciones y estrategias de seguridad.</v>
      </c>
      <c r="C16" s="13" t="str">
        <f>'3.Todas las competencia(Fuente'!C242</f>
        <v>● Identificar las principales amenazas de seguridad para el personal de A ,
los actores interesados y los visitantes (por ejemplo, violencia, intimidación,
coerción, minas activas, presencia de grupos e individuos violentos).
● Desarrollar respuestas a las amenazas, así como planes y procedimientos
para lidiar con grandes emergencias de seguridad.
● Asignar recursos adecuados para la fiscalización del cumplimiento de la ley
y proporcionar soporte integral para guardaparques / guardabosques en la
primera línea.
● Implementar medidas especiales para garantizar la seguridad del personal
vulnerable (guardaparques / guardabosques y otro personal, comunidades
locales, informantes, etc.).</v>
      </c>
      <c r="D16" s="138" t="str">
        <f>'3.Todas las competencia(Fuente'!D242</f>
        <v>● Roles, responsabilidades y derechos de
las diversas agencias de fiscalización del
cumplimiento de la ley y del poder judicial.
● Seguridad formal y técnicas de evaluación
de riesgos.
● Principales amenazas para el sitio, para el
personal y opciones para la reducción de
amenazas y su respuesta.</v>
      </c>
      <c r="E16" s="14">
        <f>'3.Todas las competencia(Fuente'!E242</f>
        <v>0</v>
      </c>
      <c r="F16" s="13" t="str">
        <f>'3.Todas las competencia(Fuente'!F242</f>
        <v>• Submit evidence of effective leadership of law enforcement, compliance and crime prevention activities.
• Demonstrate supporting knowledge.</v>
      </c>
      <c r="G16" s="13" t="str">
        <f>'3.Todas las competencia(Fuente'!G242</f>
        <v xml:space="preserve">• Accreditation of prior qualifications and experience.
• Evidence portfolio assessment.
</v>
      </c>
      <c r="H16" s="14">
        <f>'3.Todas las competencia(Fuente'!H242</f>
        <v>0</v>
      </c>
    </row>
    <row r="17" spans="1:8" ht="187.2" outlineLevel="4" x14ac:dyDescent="0.3">
      <c r="A17" s="20" t="str">
        <f>'3.Todas las competencia(Fuente'!A243</f>
        <v>LAR 3.3</v>
      </c>
      <c r="B17" s="22" t="str">
        <f>'3.Todas las competencia(Fuente'!B243</f>
        <v>Dirigir las operaciones de fiscalización del cumplimiento de la ley y de prevención de delitos.</v>
      </c>
      <c r="C17" s="13" t="str">
        <f>'3.Todas las competencia(Fuente'!C243</f>
        <v>● Desarrollar planes operativos detallados para la fiscalización efectiva del
cumplimiento de la ley / prevención del delito en línea con una estrategia
general y con base en inteligencia y análisis de actividades anteriores.
● Asegurar que las operaciones estén dirigidas de manera profesional y
responsable, que fueran realizadas y documentadas.
● Dirigir el seguimiento legal de las actividades de fiscalización del
cumplimiento de la ley para velar que se siguen todos los procedimientos
de manera adecuada.
● Coordinar con las comunidades locales para asegurar que estén
involucradas e informadas, además que los problemas que les conciernen
se están abordando.
● Recopilar y organizar tanto datos como estadísticas para preparar informes
generales de implementación de actividades.</v>
      </c>
      <c r="D17" s="138" t="str">
        <f>'3.Todas las competencia(Fuente'!D243</f>
        <v>● Leyes y regulaciones relevantes.
● Detalles de la estrategia de cumplimiento
de la ley en AP.
● Opciones para abordar actividades
ilegales.
● Familiaridad con todas las medidas
específicas y actividades equeridas para la
fiscalización del cumplimiento de la ley (ver
LAR Nivel 2).</v>
      </c>
      <c r="E17" s="14">
        <f>'3.Todas las competencia(Fuente'!E243</f>
        <v>0</v>
      </c>
      <c r="F17" s="13" t="str">
        <f>'3.Todas las competencia(Fuente'!F243</f>
        <v>• Submit evidence of effective coordination and collaboration with law enforcement agencies and judiciary.
• Demonstrate supporting knowledge.</v>
      </c>
      <c r="G17" s="13" t="str">
        <f>'3.Todas las competencia(Fuente'!G243</f>
        <v xml:space="preserve">• Accreditation of prior qualifications and experience.
• Evidence portfolio assessment. and interview.
</v>
      </c>
      <c r="H17" s="14">
        <f>'3.Todas las competencia(Fuente'!H243</f>
        <v>0</v>
      </c>
    </row>
    <row r="18" spans="1:8" ht="100.8" outlineLevel="4" x14ac:dyDescent="0.3">
      <c r="A18" s="20" t="str">
        <f>'3.Todas las competencia(Fuente'!A244</f>
        <v>LAR 3.4</v>
      </c>
      <c r="B18" s="22" t="str">
        <f>'3.Todas las competencia(Fuente'!B244</f>
        <v>Coordinar el cumplimiento de la ley y actividades de seguridad con otras agencias responsables y con el poder judicial.</v>
      </c>
      <c r="C18" s="13" t="str">
        <f>'3.Todas las competencia(Fuente'!C244</f>
        <v>● Asegurar la coordinación de las actividades de fiscalización del
cumplimiento de la ley con la policía, el ejército, los guardias forestales, los
guardias fronterizos, etc.
● Promover la colaboración activa (por ejemplo, a través del intercambio de
información, patrullas conjuntas, investigaciones conjuntas, etc.).
● Asegurar que el poder judicial esté informado sobre las situaciones
delictivas relacionadas con un área protegida y sus impactos.</v>
      </c>
      <c r="D18" s="138" t="str">
        <f>'3.Todas las competencia(Fuente'!D244</f>
        <v>● Roles, responsabilidades y derechos de
las distintas agencias de fiscalización del
cumplimiento de la ley y del poder judicial.</v>
      </c>
      <c r="E18" s="14">
        <f>'3.Todas las competencia(Fuente'!E244</f>
        <v>0</v>
      </c>
      <c r="F18" s="13" t="str">
        <f>'3.Todas las competencia(Fuente'!F244</f>
        <v>• Submit evidence of successful development of effective local regulations.
• Demonstrate supporting knowledge.</v>
      </c>
      <c r="G18" s="13" t="str">
        <f>'3.Todas las competencia(Fuente'!G244</f>
        <v xml:space="preserve">• Accreditation of prior qualifications and experience.
• Evidence portfolio assessment.
</v>
      </c>
      <c r="H18" s="14">
        <f>'3.Todas las competencia(Fuente'!H244</f>
        <v>0</v>
      </c>
    </row>
    <row r="19" spans="1:8" ht="86.4" outlineLevel="4" x14ac:dyDescent="0.3">
      <c r="A19" s="20" t="str">
        <f>'3.Todas las competencia(Fuente'!A245</f>
        <v>LAR 3.5</v>
      </c>
      <c r="B19" s="22" t="str">
        <f>'3.Todas las competencia(Fuente'!B245</f>
        <v>Dirigir el desarrollo de regulaciones locales y reglamentos internos en un área protegida.</v>
      </c>
      <c r="C19" s="13" t="str">
        <f>'3.Todas las competencia(Fuente'!C245</f>
        <v>● Consultar sobre la necesidad de normas y regulaciones locales.
● Redactar y obtener aprobación para las normas y regulaciones locales
(donde sí es posible) con las autoridades apropiadas.</v>
      </c>
      <c r="D19" s="138" t="str">
        <f>'3.Todas las competencia(Fuente'!D245</f>
        <v>● Derechos de la autoridad de AP, del dueño
del AP y de otras agencias y autoridades,
para aprobar e imponer regulaciones o
reglamentos locales.</v>
      </c>
      <c r="E19" s="14">
        <f>'3.Todas las competencia(Fuente'!E245</f>
        <v>0</v>
      </c>
      <c r="F19" s="13" t="str">
        <f>'3.Todas las competencia(Fuente'!F245</f>
        <v>• Submit detailed evidence of successful completion of a long term, complex investigation.
• Demonstrate supporting knowledge.</v>
      </c>
      <c r="G19" s="13" t="str">
        <f>'3.Todas las competencia(Fuente'!G245</f>
        <v xml:space="preserve">• Accreditation of prior qualifications and experience.
• Evidence portfolio assessment.
</v>
      </c>
      <c r="H19" s="14">
        <f>'3.Todas las competencia(Fuente'!H245</f>
        <v>0</v>
      </c>
    </row>
    <row r="20" spans="1:8" ht="100.8" outlineLevel="4" x14ac:dyDescent="0.3">
      <c r="A20" s="20" t="str">
        <f>'3.Todas las competencia(Fuente'!A246</f>
        <v>LAR 3.6</v>
      </c>
      <c r="B20" s="22" t="str">
        <f>'3.Todas las competencia(Fuente'!B246</f>
        <v>Dirigir investigaciones importantes sobre delitos ambientales y / o amenazas de seguridad.</v>
      </c>
      <c r="C20" s="13" t="str">
        <f>'3.Todas las competencia(Fuente'!C246</f>
        <v>● Dirigir investigaciones complejas durante un largo período, contemplando:
dirigir el trabajo del personal de campo, trabajar con informantes y
garantizar su seguridad, recolectar y examinar aspectos de inteligencia y
evidencias, coordinar con otras agencias, identificar e investigar infracto es,
intermediarios y sus cadenas de comercio.
● Garantizar la confidencialidad y seguridad de las operaciones
● Analizar y preparar informes y recomendaciones.</v>
      </c>
      <c r="D20" s="138" t="str">
        <f>'3.Todas las competencia(Fuente'!D246</f>
        <v>● Roles, responsabilidades y derechos de
las diferentes agencias de fiscalización del
cumplimiento de la ley y el poder judicial.
● Técnicas de investigación.
● Procedimientos policiales y judiciales.</v>
      </c>
      <c r="E20" s="14">
        <f>'3.Todas las competencia(Fuente'!E246</f>
        <v>0</v>
      </c>
      <c r="F20" s="13" t="str">
        <f>'3.Todas las competencia(Fuente'!F246</f>
        <v>• Submit a comprehensive security analysis and plan for the PA.
• Demonstrate supporting knowledge.</v>
      </c>
      <c r="G20" s="13" t="str">
        <f>'3.Todas las competencia(Fuente'!G246</f>
        <v xml:space="preserve">• Accreditation of prior qualifications and experience.
• Evidence portfolio assessment. and interview.
</v>
      </c>
      <c r="H20" s="14">
        <f>'3.Todas las competencia(Fuente'!H246</f>
        <v>0</v>
      </c>
    </row>
    <row r="21" spans="1:8" ht="56.25" customHeight="1" outlineLevel="4" x14ac:dyDescent="0.3">
      <c r="A21" s="79" t="str">
        <f>'3.Todas las competencia(Fuente'!A247</f>
        <v>CÓDIGO DE NIVEL</v>
      </c>
      <c r="B21" s="79" t="str">
        <f>'3.Todas las competencia(Fuente'!B247</f>
        <v xml:space="preserve">NOMBRE DEL NIVEL </v>
      </c>
      <c r="C21" s="126" t="str">
        <f>'3.Todas las competencia(Fuente'!C247</f>
        <v>COMPETENCIA GENERAL PARA EL NIVEL</v>
      </c>
      <c r="D21" s="126" t="str">
        <f>'3.Todas las competencia(Fuente'!D247</f>
        <v>CONOCIMIENTO Y COMPRENSION GENERAL DE APOYO PARA EL NIVEL</v>
      </c>
      <c r="E21" s="80" t="str">
        <f>'3.Todas las competencia(Fuente'!E247</f>
        <v>COMPETENCIAS ASOCIADAS PARA EL NIVEL</v>
      </c>
      <c r="F21" s="438" t="str">
        <f>'3.Todas las competencia(Fuente'!F247</f>
        <v xml:space="preserve"> ASSESSMENT/CERTIFICATION EXAMPLES</v>
      </c>
      <c r="G21" s="439">
        <f>'3.Todas las competencia(Fuente'!G247</f>
        <v>0</v>
      </c>
      <c r="H21" s="439">
        <f>'3.Todas las competencia(Fuente'!H247</f>
        <v>0</v>
      </c>
    </row>
    <row r="22" spans="1:8" ht="143.25" customHeight="1" outlineLevel="3" x14ac:dyDescent="0.3">
      <c r="A22" s="78" t="str">
        <f>'3.Todas las competencia(Fuente'!A248</f>
        <v>LAR 2</v>
      </c>
      <c r="B22" s="77" t="str">
        <f>'3.Todas las competencia(Fuente'!B248</f>
        <v>FISCALIZACIÓN DEL CUMPLIMIENTO DE
LEYES Y REGULACIONES.
NIVEL 2</v>
      </c>
      <c r="C22" s="127" t="str">
        <f>'3.Todas las competencia(Fuente'!C248</f>
        <v>Planificar, administrar y monitorear actividades para prevención de delitos en áreas protegidas y para la aplicación y fiscalización del cumplimiento de la ley.</v>
      </c>
      <c r="D22" s="135" t="str">
        <f>'3.Todas las competencia(Fuente'!D248</f>
        <v xml:space="preserve">● Políticas y procedimientos organizacionales para la fiscalización del cumplimiento de la ley y la prevención del delito.
● Leyes y derechos que afectan las AP, los usuarios las partes interesadas y el personal.
● Principales amenazas de las AP.
</v>
      </c>
      <c r="E22" s="55" t="str">
        <f>'3.Todas las competencia(Fuente'!E248</f>
        <v>FLD 2; COM 2; AWA 2; CAC 2; TEC 2; ADR 2</v>
      </c>
      <c r="F22" s="168" t="str">
        <f>'3.Todas las competencia(Fuente'!F248</f>
        <v>EXAMPLE PERFORMANCE CRITERIA</v>
      </c>
      <c r="G22" s="168" t="str">
        <f>'3.Todas las competencia(Fuente'!G248</f>
        <v>EXAMPLE MEANS OF ASSESSMENT</v>
      </c>
      <c r="H22" s="64" t="str">
        <f>'3.Todas las competencia(Fuente'!H248</f>
        <v>RECOMMENDED PRIOR COMPETENCE REQUIREMENTS FOR THE LEVEL</v>
      </c>
    </row>
    <row r="23" spans="1:8" s="182" customFormat="1" ht="54" outlineLevel="4" x14ac:dyDescent="0.3">
      <c r="A23" s="11" t="str">
        <f>'3.Todas las competencia(Fuente'!A249</f>
        <v>Código</v>
      </c>
      <c r="B23" s="11" t="str">
        <f>'3.Todas las competencia(Fuente'!B249</f>
        <v>Declaración de la competencia. El individuo deberá ser capaz de:</v>
      </c>
      <c r="C23" s="136" t="str">
        <f>'3.Todas las competencia(Fuente'!C249</f>
        <v>Detalles, alcance y variaciones.
Una breve explicación de la competencia.</v>
      </c>
      <c r="D23" s="137" t="str">
        <f>'3.Todas las competencia(Fuente'!D249</f>
        <v>Principales requerimientos de conocimiento para la competencia.</v>
      </c>
      <c r="E23" s="90" t="str">
        <f>'3.Todas las competencia(Fuente'!E249</f>
        <v xml:space="preserve"> </v>
      </c>
      <c r="F23" s="172" t="str">
        <f>'3.Todas las competencia(Fuente'!F249</f>
        <v>Example performance criteria for certification</v>
      </c>
      <c r="G23" s="172" t="str">
        <f>'3.Todas las competencia(Fuente'!G249</f>
        <v>Example means of assessment</v>
      </c>
      <c r="H23" s="98" t="str">
        <f>'3.Todas las competencia(Fuente'!H249</f>
        <v>LAR 1; UNI; FLD 1; CAC 1</v>
      </c>
    </row>
    <row r="24" spans="1:8" ht="115.2" outlineLevel="4" x14ac:dyDescent="0.3">
      <c r="A24" s="20" t="str">
        <f>'3.Todas las competencia(Fuente'!A250</f>
        <v>LAR 2.1</v>
      </c>
      <c r="B24" s="22" t="str">
        <f>'3.Todas las competencia(Fuente'!B250</f>
        <v>Recopilar información para apoyar la fiscalización del cumplimiento de la ley y las operaciones de seguridad.</v>
      </c>
      <c r="C24" s="139" t="str">
        <f>'3.Todas las competencia(Fuente'!C250</f>
        <v>● Recopilar información de fuentes varias: evidencia recopilada en
campo; análisis de datos de patrullajes y actividades de fiscalización
del cumplimiento de la ley (utilizando herramientas como GIS,
SMART, etc.); colaboración con otras agencias de fiscalización del
cumplimiento de la ley, el público en general y actores interesados;
además del uso de informantes.
● Recopilar datos y comunicar información sobre la evidencia
recopilada.</v>
      </c>
      <c r="D24" s="13" t="str">
        <f>'3.Todas las competencia(Fuente'!D250</f>
        <v>● Procedimientos operativos estandarizados
relevantes.
● Procedimientos para reclutar, administrar y
proteger a los informantes.
● Una variedad de métodos para reunir inteligencia
e información.</v>
      </c>
      <c r="E24" s="14">
        <f>'3.Todas las competencia(Fuente'!E250</f>
        <v>0</v>
      </c>
      <c r="F24" s="13" t="str">
        <f>'3.Todas las competencia(Fuente'!F250</f>
        <v>• Submit a report with a detailed profile of law enforcement threats and challenges using material from a range of sources.
• Demonstrate supporting knowledge.</v>
      </c>
      <c r="G24" s="13" t="str">
        <f>'3.Todas las competencia(Fuente'!G250</f>
        <v>• Accreditation of prior qualifications and experience.
• Evidence portfolio assessment. 
• Test of knowledge.</v>
      </c>
      <c r="H24" s="14">
        <f>'3.Todas las competencia(Fuente'!H250</f>
        <v>0</v>
      </c>
    </row>
    <row r="25" spans="1:8" ht="84.75" customHeight="1" outlineLevel="4" x14ac:dyDescent="0.3">
      <c r="A25" s="20" t="str">
        <f>'3.Todas las competencia(Fuente'!A251</f>
        <v>LAR 2.2</v>
      </c>
      <c r="B25" s="22" t="str">
        <f>'3.Todas las competencia(Fuente'!B251</f>
        <v>Guiar e informar sobre operaciones de prevención del delito /fiscalización del cumplimiento de la ley en campo.</v>
      </c>
      <c r="C25" s="139" t="str">
        <f>'3.Todas las competencia(Fuente'!C251</f>
        <v>● Organizar, supervisar y monitorear las operaciones de prevención del
delito / fiscalización del cumplimiento de la ley ealizada por equipos
de guardaparques / guardabosques, equipos comunitarios u otros
socios (patrullajes, inspecciones, puestos de control, etc.).
● Liderar equipos de prevención del delito / cumplimiento de la ley en
campo, de manera segura y de acuerdo con los planes y las normas
y procedimientos establecidos.
● Asegurar que el personal asignado a la fiscalización del cumplimiento
de la ley, esté completamente familiarizado con los procedimientos
operativos relevantes.</v>
      </c>
      <c r="D25" s="13" t="str">
        <f>'3.Todas las competencia(Fuente'!D251</f>
        <v>● Detalles de las estrategias y planes para la
fiscalización del cumplimiento de la ley .
● Leyes y derechos que afectan a las AP, recursos,
usuarios, actores interesados y personal del AP.
● Procedimientos operativos estandarizados
relevantes.
● Prácticas de campo (ver FLD).</v>
      </c>
      <c r="E25" s="14">
        <f>'3.Todas las competencia(Fuente'!E251</f>
        <v>0</v>
      </c>
      <c r="F25" s="13" t="str">
        <f>'3.Todas las competencia(Fuente'!F251</f>
        <v>• Submit evidence of leadership in the field of law enforcement, compliance, prevention operations involving all aspects of the job.
• Demonstrate supporting knowledge.</v>
      </c>
      <c r="G25" s="13" t="str">
        <f>'3.Todas las competencia(Fuente'!G251</f>
        <v>• Accreditation of prior qualifications and experience.
• Evidence portfolio assessment. 
• Test of knowledge.</v>
      </c>
      <c r="H25" s="14">
        <f>'3.Todas las competencia(Fuente'!H251</f>
        <v>0</v>
      </c>
    </row>
    <row r="26" spans="1:8" ht="144" outlineLevel="4" x14ac:dyDescent="0.3">
      <c r="A26" s="20" t="str">
        <f>'3.Todas las competencia(Fuente'!A252</f>
        <v>LAR 2.3</v>
      </c>
      <c r="B26" s="22" t="str">
        <f>'3.Todas las competencia(Fuente'!B252</f>
        <v>Trabajar con comunidades locales para controlar y prevenir actividades ilegales.</v>
      </c>
      <c r="C26" s="139" t="str">
        <f>'3.Todas las competencia(Fuente'!C252</f>
        <v>● Proporcionar información y orientación a los actores interesados
sobre las leyes y regulaciones.
● Trabajar con los actores interesados para identificar sus p eocupaciones
con respecto a amenazas, seguridad y otros problemas.
● Desarrollar contactos y relaciones con las comunidades locales para
cooperar con la fiscalización del cumplimiento de la le .
● Usar una variedad de técnicas “blandas” para alentar y potenciar el
cambio de comportamiento y la cooperación.
● Responder a las solicitudes de fiscalización del cumplimiento de la
ley y apoyo a la seguridad de las partes interesadas.</v>
      </c>
      <c r="D26" s="13" t="str">
        <f>'3.Todas las competencia(Fuente'!D252</f>
        <v>● Comunidades locales dentro y en los alrededores
de las APs (ver COM).
● Amenazas y problemas que afectan a las
comunidades locales.
● Habilidades de comunicación.</v>
      </c>
      <c r="E26" s="14">
        <f>'3.Todas las competencia(Fuente'!E252</f>
        <v>0</v>
      </c>
      <c r="F26" s="13" t="str">
        <f>'3.Todas las competencia(Fuente'!F252</f>
        <v>• Submit evidence of constructive and effective cooperation with community members.
• Testimony from community members
• Demonstrate supporting knowledge.</v>
      </c>
      <c r="G26" s="13" t="str">
        <f>'3.Todas las competencia(Fuente'!G252</f>
        <v>• Accreditation of prior qualifications and experience.
• Evidence portfolio assessment. 
• Test of knowledge.</v>
      </c>
      <c r="H26" s="14">
        <f>'3.Todas las competencia(Fuente'!H252</f>
        <v>0</v>
      </c>
    </row>
    <row r="27" spans="1:8" ht="79.5" customHeight="1" outlineLevel="4" x14ac:dyDescent="0.3">
      <c r="A27" s="20" t="str">
        <f>'3.Todas las competencia(Fuente'!A253</f>
        <v>LAR 2.4</v>
      </c>
      <c r="B27" s="22" t="str">
        <f>'3.Todas las competencia(Fuente'!B253</f>
        <v>Garantizar la aprehensión efectiva y legal de sospechosos e infractores</v>
      </c>
      <c r="C27" s="139" t="str">
        <f>'3.Todas las competencia(Fuente'!C253</f>
        <v>● Garantizar que los procedimientos para detener, registrar o arrestar
los sospechosos, son seguidos correctamente y que sus derechos
son plenamente respetados.
● Garantizar que el personal encargado de las acciones de fiscalización
del cumplimiento de la ley, esté completamente familiarizado con los
procedimientos operativos relevantes.
● Asegurar el apoyo y la cooperación en la captura y detención de
sospechosos, de organismos encargados de hacer cumplir la ley.</v>
      </c>
      <c r="D27" s="13" t="str">
        <f>'3.Todas las competencia(Fuente'!D253</f>
        <v>● Leyes y regulaciones relevantes.
● Derechos de los detenidos.
● Procedimientos operativos estandarizados
relevantes.</v>
      </c>
      <c r="E27" s="14">
        <f>'3.Todas las competencia(Fuente'!E253</f>
        <v>0</v>
      </c>
      <c r="F27" s="13" t="str">
        <f>'3.Todas las competencia(Fuente'!F253</f>
        <v>• Submit evidence of correct treatment of suspects in a range of situations.
• Demonstrate use of effective and legal questioning techniques.
• Demonstrate supporting knowledge.</v>
      </c>
      <c r="G27" s="13" t="str">
        <f>'3.Todas las competencia(Fuente'!G253</f>
        <v>• Accreditation of prior qualifications and experience.
• Practical tests/simulations.
• Evidence portfolio assessment. 
• Test of knowledge.</v>
      </c>
      <c r="H27" s="14">
        <f>'3.Todas las competencia(Fuente'!H253</f>
        <v>0</v>
      </c>
    </row>
    <row r="28" spans="1:8" ht="79.5" customHeight="1" outlineLevel="4" x14ac:dyDescent="0.3">
      <c r="A28" s="20" t="str">
        <f>'3.Todas las competencia(Fuente'!A254</f>
        <v>LAR 2.5</v>
      </c>
      <c r="B28" s="22" t="str">
        <f>'3.Todas las competencia(Fuente'!B254</f>
        <v>Interrogar y asegurar las declaraciones de los sospechosos y testigos de manera efectiva y legal.</v>
      </c>
      <c r="C28" s="139" t="str">
        <f>'3.Todas las competencia(Fuente'!C254</f>
        <v>● Usar una variedad de técnicas legales y apropiadas para recopilar
información de detenidos, sospechosos y testigos.
● Tomar notas completas y detalladas de las entrevistas.
● Seguir los procedimientos correctos para tomar declaraciones
escritas y para documentar entrevistas.
● Asegurar que los derechos se respeten plenamente.</v>
      </c>
      <c r="D28" s="13" t="str">
        <f>'3.Todas las competencia(Fuente'!D254</f>
        <v>● Leyes y regulaciones relevantes.
● Derechos de detenidos, sospechosos y testigos.
● Técnicas de interrogación.
● Documentación correcta de entrevistas y
declaraciones.
● Procedimientos operativos estandarizados
relevantes.</v>
      </c>
      <c r="E28" s="14">
        <f>'3.Todas las competencia(Fuente'!E254</f>
        <v>0</v>
      </c>
      <c r="F28" s="13" t="str">
        <f>'3.Todas las competencia(Fuente'!F254</f>
        <v>• Submit evidence of correct gathering and documentation of information and testimony from detainees, suspects and witnesses. 
• Demonstrate use of effective and legal questioning techniques.
• Demonstrate supporting knowledge.</v>
      </c>
      <c r="G28" s="13" t="str">
        <f>'3.Todas las competencia(Fuente'!G254</f>
        <v>• Accreditation of prior qualifications and experience.
• Practical tests/simulations.
• Evidence portfolio assessment. 
• Test of knowledge.</v>
      </c>
      <c r="H28" s="14">
        <f>'3.Todas las competencia(Fuente'!H254</f>
        <v>0</v>
      </c>
    </row>
    <row r="29" spans="1:8" ht="106.5" customHeight="1" outlineLevel="4" x14ac:dyDescent="0.3">
      <c r="A29" s="20" t="str">
        <f>'3.Todas las competencia(Fuente'!A255</f>
        <v>LAR 2.6</v>
      </c>
      <c r="B29" s="22" t="str">
        <f>'3.Todas las competencia(Fuente'!B255</f>
        <v>Gestionar escenas del crimen y evidencia incautada, utilizando
procedimientos adecuados.</v>
      </c>
      <c r="C29" s="139" t="str">
        <f>'3.Todas las competencia(Fuente'!C255</f>
        <v>● Garantizar que se sigan los procedimientos correctos para:
búsquedas de personas, vehículos, bienes, equipajes, asegurar
escenas del crimen, preservar evidencias en la escena, observar
y recolectar evidencias, registro, etiquetado, almacenamiento y
recuperación de evidencia (escrita y física).
● Asegurar que el personal responsable de la fiscalización del
cumplimiento de la ley, esté completamente familiarizado con
procedimientos operativos relevantes.</v>
      </c>
      <c r="D29" s="13" t="str">
        <f>'3.Todas las competencia(Fuente'!D255</f>
        <v>● Leyes y regulaciones relevantes.
● Procedimientos operativos estandarizados
relevantes.</v>
      </c>
      <c r="E29" s="14">
        <f>'3.Todas las competencia(Fuente'!E255</f>
        <v>0</v>
      </c>
      <c r="F29" s="13" t="str">
        <f>'3.Todas las competencia(Fuente'!F255</f>
        <v>• Submit evidence of correct management of a range of crime scenes. 
• Submit evidence of management of collected evidence.
• Demonstrate supporting knowledge.</v>
      </c>
      <c r="G29" s="13" t="str">
        <f>'3.Todas las competencia(Fuente'!G255</f>
        <v>• Accreditation of prior qualifications and experience.
• Practical tests/simulations.
• Evidence portfolio assessment. 
• Test of knowledge.</v>
      </c>
      <c r="H29" s="14">
        <f>'3.Todas las competencia(Fuente'!H255</f>
        <v>0</v>
      </c>
    </row>
    <row r="30" spans="1:8" ht="88.5" customHeight="1" outlineLevel="4" x14ac:dyDescent="0.3">
      <c r="A30" s="20" t="str">
        <f>'3.Todas las competencia(Fuente'!A256</f>
        <v>LAR 2.7</v>
      </c>
      <c r="B30" s="22" t="str">
        <f>'3.Todas las competencia(Fuente'!B256</f>
        <v>Procesar casos legales relacionados con infracciones.</v>
      </c>
      <c r="C30" s="139" t="str">
        <f>'3.Todas las competencia(Fuente'!C256</f>
        <v>● Dar seguimiento de casos en todas las etapas requeridas
(notificación formal de eventos, investigaciones de seguimiento,
recopilación de pruebas adicionales, asegurar testimonio de testigos,
presentar un caso, brindar testimonio formal).
● Colaborar con las agencias que trabajan en el cumplimiento de la ley
y con el poder judicial.</v>
      </c>
      <c r="D30" s="13" t="str">
        <f>'3.Todas las competencia(Fuente'!D256</f>
        <v>● Detalles de procesos legales.
● Procedimientos operativos estandarizados
relevantes.</v>
      </c>
      <c r="E30" s="14">
        <f>'3.Todas las competencia(Fuente'!E256</f>
        <v>0</v>
      </c>
      <c r="F30" s="13" t="str">
        <f>'3.Todas las competencia(Fuente'!F256</f>
        <v>• Submit evidence of pursuit of a case through all required stages.
• Demonstrate supporting knowledge.</v>
      </c>
      <c r="G30" s="13" t="str">
        <f>'3.Todas las competencia(Fuente'!G256</f>
        <v>• Accreditation of prior qualifications and experience.
• Practical tests/simulations.
• Evidence portfolio assessment. 
• Test of knowledge.</v>
      </c>
      <c r="H30" s="14">
        <f>'3.Todas las competencia(Fuente'!H256</f>
        <v>0</v>
      </c>
    </row>
    <row r="31" spans="1:8" ht="93" customHeight="1" outlineLevel="4" x14ac:dyDescent="0.3">
      <c r="A31" s="20" t="str">
        <f>'3.Todas las competencia(Fuente'!A257</f>
        <v>LAR 2.8</v>
      </c>
      <c r="B31" s="22" t="str">
        <f>'3.Todas las competencia(Fuente'!B257</f>
        <v>Llevar a cabo investigaciones sobre delitos ambientales y/o
amenazas a la seguridad.</v>
      </c>
      <c r="C31" s="139" t="str">
        <f>'3.Todas las competencia(Fuente'!C257</f>
        <v>● Recopilar evidencia utilizando una variedad de medios (por
ejemplo, trabajar con informantes y garantizar su seguridad,
realizar observaciones encubierto y recopilar información, realizar
investigaciones de la cadena comercial fuera de un área protegida).
● Colaborar con las autoridades policiales.</v>
      </c>
      <c r="D31" s="13" t="str">
        <f>'3.Todas las competencia(Fuente'!D257</f>
        <v>● Una variedad de técnicas apropiadas de
investigación.
● Roles de los organismos encargados de hacer
cumplir la ley.</v>
      </c>
      <c r="E31" s="14">
        <f>'3.Todas las competencia(Fuente'!E257</f>
        <v>0</v>
      </c>
      <c r="F31" s="13" t="str">
        <f>'3.Todas las competencia(Fuente'!F257</f>
        <v>• Evidence of implementation of a detailed investigation
• Demonstrate supporting knowledge.</v>
      </c>
      <c r="G31" s="13" t="str">
        <f>'3.Todas las competencia(Fuente'!G257</f>
        <v>• Accreditation of prior qualifications and experience.
• Evidence portfolio assessment. 
• Oral/written test of knowledge</v>
      </c>
      <c r="H31" s="14">
        <f>'3.Todas las competencia(Fuente'!H257</f>
        <v>0</v>
      </c>
    </row>
    <row r="32" spans="1:8" ht="159" customHeight="1" outlineLevel="4" x14ac:dyDescent="0.3">
      <c r="A32" s="20" t="str">
        <f>'3.Todas las competencia(Fuente'!A258</f>
        <v>LAR 2.9</v>
      </c>
      <c r="B32" s="22" t="str">
        <f>'3.Todas las competencia(Fuente'!B258</f>
        <v>Abordar las principales amenazas a la seguridad en el campo.</v>
      </c>
      <c r="C32" s="139" t="str">
        <f>'3.Todas las competencia(Fuente'!C258</f>
        <v>● Garantizar la seguridad ante amenazas físicas, del personal, los
actores locales interesados y los visitantes.
● Identificar amenazas a la seguridad, desar ollar procedimientos de
reducción / respuesta ante amenazas para el personal y partes
interesadas.
● Proporcionar instrucción y orientación además de garantizar que los
procedimientos sean seguidos.</v>
      </c>
      <c r="D32" s="13" t="str">
        <f>'3.Todas las competencia(Fuente'!D258</f>
        <v>● Principales amenazas potenciales y respuestas
adecuadas.
● Procedimientos operativos estandarizados
relevantes.</v>
      </c>
      <c r="E32" s="14">
        <f>'3.Todas las competencia(Fuente'!E258</f>
        <v>0</v>
      </c>
      <c r="F32" s="13" t="str">
        <f>'3.Todas las competencia(Fuente'!F258</f>
        <v>• Evidence of development and implementation of threat reduction/response plans.
• Demonstrate supporting knowledge.</v>
      </c>
      <c r="G32" s="13" t="str">
        <f>'3.Todas las competencia(Fuente'!G258</f>
        <v>• Accreditation of prior qualifications and experience.
• Evidence portfolio assessment. 
• Test of knowledge.</v>
      </c>
      <c r="H32" s="14">
        <f>'3.Todas las competencia(Fuente'!H258</f>
        <v>0</v>
      </c>
    </row>
    <row r="33" spans="1:8" ht="107.25" customHeight="1" outlineLevel="4" x14ac:dyDescent="0.3">
      <c r="A33" s="20" t="str">
        <f>'3.Todas las competencia(Fuente'!A259</f>
        <v>LAR 2.10</v>
      </c>
      <c r="B33" s="22" t="str">
        <f>'3.Todas las competencia(Fuente'!B259</f>
        <v>Garantizar que los procedimientos por uso de armas de fuego sean cumplidos.</v>
      </c>
      <c r="C33" s="139" t="str">
        <f>'3.Todas las competencia(Fuente'!C259</f>
        <v>● Asegurar que se cumplen los procedimientos correctos y legales
requeridos de todos los aspectos del uso de armas de fuego (por
ejemplo, registro de armas de fuego, almacenamiento de armas y
municiones, mantenimiento y control, capacitación y certificación de
usuarios autorizados, emisión de armas de fuego y municiones, uso
correcto, respeto a los procedimientos de funcionamiento estándar y
reglas de compromiso, informes y documentación de incidentes).
● Proporcionar un alto nivel de capacitación y supervisión.</v>
      </c>
      <c r="D33" s="13" t="str">
        <f>'3.Todas las competencia(Fuente'!D259</f>
        <v>● Leyes y regulaciones relacionadas con la
posesión y uso de armas de fuego y municiones.
● Procedimientos operativos estandarizados
relevantes y normas de intervención.</v>
      </c>
      <c r="E33" s="14">
        <f>'3.Todas las competencia(Fuente'!E259</f>
        <v>0</v>
      </c>
      <c r="F33" s="13" t="str">
        <f>'3.Todas las competencia(Fuente'!F259</f>
        <v>• Demonstrate application of all aspects of corruct procedures for use of firearms and ammunition.
• Demonstrate comprehensive supporting knowledge.</v>
      </c>
      <c r="G33" s="13" t="str">
        <f>'3.Todas las competencia(Fuente'!G259</f>
        <v>• Accreditation of prior qualifications and experience.
• Evidence portfolio assessment. 
•Practical test.
• Test of knowledge.</v>
      </c>
      <c r="H33" s="14">
        <f>'3.Todas las competencia(Fuente'!H259</f>
        <v>0</v>
      </c>
    </row>
    <row r="34" spans="1:8" ht="57" customHeight="1" outlineLevel="4" x14ac:dyDescent="0.3">
      <c r="A34" s="20" t="str">
        <f>'3.Todas las competencia(Fuente'!A260</f>
        <v>LAR 2.11</v>
      </c>
      <c r="B34" s="22" t="str">
        <f>'3.Todas las competencia(Fuente'!B260</f>
        <v>Implementar y usar equipo remoto de control y vigilancia.</v>
      </c>
      <c r="C34" s="139" t="str">
        <f>'3.Todas las competencia(Fuente'!C260</f>
        <v>● Implementar y recopilar información de manera efectiva utilizando
equipos como vehículos aéreos no tripulados, cámaras automáticas,
radares, globos, detectores de movimiento, detectores de metales,
etc.</v>
      </c>
      <c r="D34" s="13" t="str">
        <f>'3.Todas las competencia(Fuente'!D260</f>
        <v>● Usos y limitaciones de los equipos disponibles.
● Seguridad, utilización, uso legal y mantenimiento
del equipo.</v>
      </c>
      <c r="E34" s="14">
        <f>'3.Todas las competencia(Fuente'!E260</f>
        <v>0</v>
      </c>
      <c r="F34" s="13" t="str">
        <f>'3.Todas las competencia(Fuente'!F260</f>
        <v xml:space="preserve">• Evidence of successful deployment of 2 types of remote surveillance </v>
      </c>
      <c r="G34" s="13" t="str">
        <f>'3.Todas las competencia(Fuente'!G260</f>
        <v>• Accreditation of prior qualifications and experience.
• Evidence portfolio assessment. 
• Test of knowledge.</v>
      </c>
      <c r="H34" s="14">
        <f>'3.Todas las competencia(Fuente'!H260</f>
        <v>0</v>
      </c>
    </row>
    <row r="35" spans="1:8" ht="56.25" customHeight="1" outlineLevel="4" x14ac:dyDescent="0.3">
      <c r="A35" s="79" t="str">
        <f>'3.Todas las competencia(Fuente'!A261</f>
        <v>CÓDIGO DE NIVEL</v>
      </c>
      <c r="B35" s="79" t="str">
        <f>'3.Todas las competencia(Fuente'!B261</f>
        <v xml:space="preserve">NOMBRE DEL NIVEL </v>
      </c>
      <c r="C35" s="126" t="str">
        <f>'3.Todas las competencia(Fuente'!C261</f>
        <v>COMPETENCIA GENERAL PARA EL NIVEL</v>
      </c>
      <c r="D35" s="126" t="str">
        <f>'3.Todas las competencia(Fuente'!D261</f>
        <v>CONOCIMIENTO Y COMPRENSION GENERAL DE APOYO PARA EL NIVEL</v>
      </c>
      <c r="E35" s="80" t="str">
        <f>'3.Todas las competencia(Fuente'!E261</f>
        <v>COMPETENCIAS ASOCIADAS PARA EL NIVEL</v>
      </c>
      <c r="F35" s="438" t="str">
        <f>'3.Todas las competencia(Fuente'!F261</f>
        <v xml:space="preserve"> ASSESSMENT/CERTIFICATION EXAMPLES</v>
      </c>
      <c r="G35" s="439">
        <f>'3.Todas las competencia(Fuente'!G261</f>
        <v>0</v>
      </c>
      <c r="H35" s="439">
        <f>'3.Todas las competencia(Fuente'!H261</f>
        <v>0</v>
      </c>
    </row>
    <row r="36" spans="1:8" ht="109.2" outlineLevel="3" x14ac:dyDescent="0.3">
      <c r="A36" s="78" t="str">
        <f>'3.Todas las competencia(Fuente'!A262</f>
        <v>LAR 1</v>
      </c>
      <c r="B36" s="78" t="str">
        <f>'3.Todas las competencia(Fuente'!B262</f>
        <v xml:space="preserve"> FISCALIZACIÓN DEL CUMPLIMIENTO DE
LEYES Y REGULACIONES.
NIVEL 1</v>
      </c>
      <c r="C36" s="127" t="str">
        <f>'3.Todas las competencia(Fuente'!C262</f>
        <v>Realizar actividades de prevención supervisada, fiscalización y aplicación de la ley.</v>
      </c>
      <c r="D36" s="128" t="str">
        <f>'3.Todas las competencia(Fuente'!D262</f>
        <v>● Principales amenazas al AP.
● Elementos relevantes de la ley.
● Derechos y obligaciones legales de individuos y
de los agentes fiscalizado es del cumplimiento de
la ley.
● Políticas y procedimientos operativos relevantes.</v>
      </c>
      <c r="E36" s="55" t="str">
        <f>'3.Todas las competencia(Fuente'!E262</f>
        <v xml:space="preserve"> FLD 1; COM 1; BIO 1; CAC 1; AWA 1; ADR 1</v>
      </c>
      <c r="F36" s="168" t="str">
        <f>'3.Todas las competencia(Fuente'!F262</f>
        <v>EXAMPLE PERFORMANCE CRITERIA</v>
      </c>
      <c r="G36" s="168" t="str">
        <f>'3.Todas las competencia(Fuente'!G262</f>
        <v>EXAMPLE MEANS OF ASSESSMENT</v>
      </c>
      <c r="H36" s="64" t="str">
        <f>'3.Todas las competencia(Fuente'!H262</f>
        <v>RECOMMENDED PRIOR COMPETENCE REQUIREMENTS FOR THE LEVEL</v>
      </c>
    </row>
    <row r="37" spans="1:8" ht="105" customHeight="1" outlineLevel="4" x14ac:dyDescent="0.35">
      <c r="A37" s="11" t="str">
        <f>'3.Todas las competencia(Fuente'!A263</f>
        <v>Código</v>
      </c>
      <c r="B37" s="11" t="str">
        <f>'3.Todas las competencia(Fuente'!B263</f>
        <v>Declaración de la competencia. El individuo deberá ser capaz de:</v>
      </c>
      <c r="C37" s="146" t="str">
        <f>'3.Todas las competencia(Fuente'!C263</f>
        <v>Detalles, alcance y variaciones.
Una breve explicación de la competencia.</v>
      </c>
      <c r="D37" s="147" t="str">
        <f>'3.Todas las competencia(Fuente'!D263</f>
        <v>Principales requerimientos de conocimiento para la competencia.</v>
      </c>
      <c r="E37" s="40" t="str">
        <f>'3.Todas las competencia(Fuente'!E263</f>
        <v xml:space="preserve"> </v>
      </c>
      <c r="F37" s="172" t="str">
        <f>'3.Todas las competencia(Fuente'!F263</f>
        <v>Example performance criteria for certification</v>
      </c>
      <c r="G37" s="172" t="str">
        <f>'3.Todas las competencia(Fuente'!G263</f>
        <v>Example means of assessment</v>
      </c>
      <c r="H37" s="98" t="str">
        <f>'3.Todas las competencia(Fuente'!H263</f>
        <v>UNI, FLD 1</v>
      </c>
    </row>
    <row r="38" spans="1:8" ht="120" customHeight="1" outlineLevel="4" x14ac:dyDescent="0.3">
      <c r="A38" s="20" t="str">
        <f>'3.Todas las competencia(Fuente'!A264</f>
        <v>LAR 1.1</v>
      </c>
      <c r="B38" s="22" t="str">
        <f>'3.Todas las competencia(Fuente'!B264</f>
        <v>Identificar señales y evidencias de actividades no autorizadas y amenazas de seguridad en el campo.</v>
      </c>
      <c r="C38" s="13" t="str">
        <f>'3.Todas las competencia(Fuente'!C264</f>
        <v>● Reconocer e identificar señales y pruebas elevantes de las
amenazas y problemas legales enfrentados por un área protegida.
● Por ejemplo: señales de tala ilegal (tocones cortados, sitios de
aserraderos, rutas de extracción, ruido de motosierra), caza
furtiva (diferentes tipos de trampas, disparos, restos de animales
cazados), uso de venenos, acceso no autorizado, uso de recursos
no autorizados, minas activas, amenazas de seguridad (incursiones,
trampas, posibles confrontaciones).</v>
      </c>
      <c r="D38" s="13" t="str">
        <f>'3.Todas las competencia(Fuente'!D264</f>
        <v>● Las principales amenazas que enfrenta el AP.
● Señales de actividad ilegal.
● Especies que son objetivo de los cazadores
furtivos.</v>
      </c>
      <c r="E38" s="14">
        <f>'3.Todas las competencia(Fuente'!E264</f>
        <v>0</v>
      </c>
      <c r="F38" s="13" t="str">
        <f>'3.Todas las competencia(Fuente'!F264</f>
        <v>• Describe the 5 main threats to the PA and how they would be recognised in the field
• Identify 5 common field indicators of illegal activity
• Demonstrate supporting knowledge.</v>
      </c>
      <c r="G38" s="13" t="str">
        <f>'3.Todas las competencia(Fuente'!G264</f>
        <v>• Practical tests in the field or in a realistic simulation. 
• Oral test of knowledge.</v>
      </c>
      <c r="H38" s="14">
        <f>'3.Todas las competencia(Fuente'!H264</f>
        <v>0</v>
      </c>
    </row>
    <row r="39" spans="1:8" ht="86.4" outlineLevel="4" x14ac:dyDescent="0.3">
      <c r="A39" s="20" t="str">
        <f>'3.Todas las competencia(Fuente'!A265</f>
        <v>LAR 1.2</v>
      </c>
      <c r="B39" s="22" t="str">
        <f>'3.Todas las competencia(Fuente'!B265</f>
        <v>Proporcionar información a usuarios de áreas protegidas sobre leyes, derechos y regulaciones que afectan un área protegida.</v>
      </c>
      <c r="C39" s="13" t="str">
        <f>'3.Todas las competencia(Fuente'!C265</f>
        <v>● Proporcionar información verbal y orientación sobre leyes y
regulaciones a los actores interesados (residentes locales, visitantes,
turistas, usuarios autorizados, infractores).
● Explicar y responder preguntas.</v>
      </c>
      <c r="D39" s="13" t="str">
        <f>'3.Todas las competencia(Fuente'!D265</f>
        <v>● Leyes y derechos que afectan: el AP, los
recursos, los usuarios, los actores interesados y
el personal del AP.
● Técnicas básicas para la comunicación verbal.
● Consulte también CAC 1.</v>
      </c>
      <c r="E39" s="14">
        <f>'3.Todas las competencia(Fuente'!E265</f>
        <v>0</v>
      </c>
      <c r="F39" s="13" t="str">
        <f>'3.Todas las competencia(Fuente'!F265</f>
        <v>• Demonstrate accurate oral provision of relevant information to two different types of user
• Demonstrate supporting knowledge.</v>
      </c>
      <c r="G39" s="13" t="str">
        <f>'3.Todas las competencia(Fuente'!G265</f>
        <v>• Practical simulation.
• Oral test of knowledge.</v>
      </c>
      <c r="H39" s="14">
        <f>'3.Todas las competencia(Fuente'!H265</f>
        <v>0</v>
      </c>
    </row>
    <row r="40" spans="1:8" ht="115.2" outlineLevel="4" x14ac:dyDescent="0.3">
      <c r="A40" s="20" t="str">
        <f>'3.Todas las competencia(Fuente'!A266</f>
        <v>LAR 1.3</v>
      </c>
      <c r="B40" s="22" t="str">
        <f>'3.Todas las competencia(Fuente'!B266</f>
        <v>Participar en las operaciones supervisadas de fiscalización del
cumplimiento de la ley, de conformidad con procedimientos
operacionales estandarizados</v>
      </c>
      <c r="C40" s="13" t="str">
        <f>'3.Todas las competencia(Fuente'!C266</f>
        <v>● Seguir los procedimientos correctos para las operaciones típicas de
fiscalización del cumplimiento de la ley: ( ecopilación de información,
inspecciones, patrullas, búsquedas, puestos de control, usuarios,
actores interesados y personal del AP.</v>
      </c>
      <c r="D40" s="13" t="str">
        <f>'3.Todas las competencia(Fuente'!D266</f>
        <v>● Leyes y derechos que afectan: el AP, los
recursos, los usuarios, los actores interesados y
el personal del AP.
● Procedimientos operativos estandarizados
relevantes.</v>
      </c>
      <c r="E40" s="14">
        <f>'3.Todas las competencia(Fuente'!E266</f>
        <v>0</v>
      </c>
      <c r="F40" s="13" t="str">
        <f>'3.Todas las competencia(Fuente'!F266</f>
        <v>• Demonstrate use of correct procedures under supervision in 3 typical scenarios.
• Documented participation in at least five operations.
• Demonstrate supporting knowledge.</v>
      </c>
      <c r="G40" s="13" t="str">
        <f>'3.Todas las competencia(Fuente'!G266</f>
        <v>• Completion of practical test/simulation.
• Evidence portfolio assessment. 
• Testimony from senior ranger/patrol leader.
• Oral test of knowledge.</v>
      </c>
      <c r="H40" s="14">
        <f>'3.Todas las competencia(Fuente'!H266</f>
        <v>0</v>
      </c>
    </row>
    <row r="41" spans="1:8" ht="115.2" outlineLevel="4" x14ac:dyDescent="0.3">
      <c r="A41" s="20" t="str">
        <f>'3.Todas las competencia(Fuente'!A267</f>
        <v>LAR 1.4</v>
      </c>
      <c r="B41" s="22" t="str">
        <f>'3.Todas las competencia(Fuente'!B267</f>
        <v>Seguir procedimientos legales, éticos y seguros para la aprehensión de sospechosos, infractores y detenidos.</v>
      </c>
      <c r="C41" s="13" t="str">
        <f>'3.Todas las competencia(Fuente'!C267</f>
        <v>● Aprehender, detener o arrestar sospechosos (si está permitido) legal
y éticamente y de acuerdo con las instrucciones y procedimientos
establecidos.
● Tomar medidas para garantizar la aprehensión por parte del personal
de las fuerzas del orden (por ejemplo, policía) si es necesario.
● Respetar los derechos de los sospechosos y del público en general.</v>
      </c>
      <c r="D41" s="13" t="str">
        <f>'3.Todas las competencia(Fuente'!D267</f>
        <v>● Leyes y derechos que afectan: el AP, los
recursos, los usuarios, los actores interesados y
el personal del AP.
● Procedimientos operativos estandarizados
relevantes.
● Procedimientos para contactar a las agencias
de fiscalización del cumplimiento de la ley si es
necesario.</v>
      </c>
      <c r="E41" s="14">
        <f>'3.Todas las competencia(Fuente'!E267</f>
        <v>0</v>
      </c>
      <c r="F41" s="13" t="str">
        <f>'3.Todas las competencia(Fuente'!F267</f>
        <v>• Follow correct procedures in 3 typical scenarios.
• Documented participation in at least 3 relevant actions.
• Demonstrate supporting knowledge.</v>
      </c>
      <c r="G41" s="13" t="str">
        <f>'3.Todas las competencia(Fuente'!G267</f>
        <v>• Completion of practical test/simulation.
• Evidence portfolio assessment. 
• Testimony from senior ranger/patrol leader.
• Oral test of knowledge.</v>
      </c>
      <c r="H41" s="14">
        <f>'3.Todas las competencia(Fuente'!H267</f>
        <v>0</v>
      </c>
    </row>
    <row r="42" spans="1:8" ht="86.4" outlineLevel="4" x14ac:dyDescent="0.3">
      <c r="A42" s="20" t="str">
        <f>'3.Todas las competencia(Fuente'!A268</f>
        <v>LAR 1.5</v>
      </c>
      <c r="B42" s="22" t="str">
        <f>'3.Todas las competencia(Fuente'!B268</f>
        <v>Seguir los procedimientos correctos para proteger las escenas
del crimen confisca , asegurar y documentar la evidencia.</v>
      </c>
      <c r="C42" s="13" t="str">
        <f>'3.Todas las competencia(Fuente'!C268</f>
        <v>● Asegurar escenas del crimen para permitir una documentación e
investigación detallada.
● Preservar, recolectar y documentar evidencia relacionada con
infracciones, de forma legal y de acuerdo con las instrucciones y
procedimientos establecidos.</v>
      </c>
      <c r="D42" s="13" t="str">
        <f>'3.Todas las competencia(Fuente'!D268</f>
        <v>● Leyes y procedimientos relacionados con la
evidencia y escenas del crimen.
● Procedimientos operativos estandarizados
relevantes.</v>
      </c>
      <c r="E42" s="14">
        <f>'3.Todas las competencia(Fuente'!E268</f>
        <v>0</v>
      </c>
      <c r="F42" s="13" t="str">
        <f>'3.Todas las competencia(Fuente'!F268</f>
        <v>• Follow correct procedures in 2 typical scenarios 
• Documented participation in at least 3 relevant actions.
• Demonstrate supporting knowledge.</v>
      </c>
      <c r="G42" s="13" t="str">
        <f>'3.Todas las competencia(Fuente'!G268</f>
        <v>• Completion of practical test/simulation.
• Evidence portfolio assessment. 
• Testimony from senior ranger/patrol leader.
• Oral test of knowledge.</v>
      </c>
      <c r="H42" s="14">
        <f>'3.Todas las competencia(Fuente'!H268</f>
        <v>0</v>
      </c>
    </row>
    <row r="43" spans="1:8" ht="96.75" customHeight="1" outlineLevel="4" x14ac:dyDescent="0.3">
      <c r="A43" s="20" t="str">
        <f>'3.Todas las competencia(Fuente'!A269</f>
        <v>LAR 1.6</v>
      </c>
      <c r="B43" s="22" t="str">
        <f>'3.Todas las competencia(Fuente'!B269</f>
        <v>Tratar a los sospechosos y miembros del público de manera correcta y legal durante actividades de fiscalización del
cumplimiento de la ley.</v>
      </c>
      <c r="C43" s="13" t="str">
        <f>'3.Todas las competencia(Fuente'!C269</f>
        <v>● Asegurar que todos los contactos con sospechosos, personas
locales y público en general se realiza legal, profesional y
respetuosamente.
● Detener y prevenir el maltrato del público y de sospechosos.
● Detener y prevenir conductas corruptas.</v>
      </c>
      <c r="D43" s="13" t="str">
        <f>'3.Todas las competencia(Fuente'!D269</f>
        <v>● Leyes y derechos que afectan: el AP, los
recursos, los usuarios, los actores interesados y
el personal del AP.
● Procedimientos operativos estandarizados
relevantes.</v>
      </c>
      <c r="E43" s="14">
        <f>'3.Todas las competencia(Fuente'!E269</f>
        <v>0</v>
      </c>
      <c r="F43" s="13" t="str">
        <f>'3.Todas las competencia(Fuente'!F269</f>
        <v>• Follow correct procedures in 2 typical scenarios.
• Demonstrate supporting knowledge.</v>
      </c>
      <c r="G43" s="13" t="str">
        <f>'3.Todas las competencia(Fuente'!G269</f>
        <v>• Completion of practical test/simulation.
• Evidence portfolio assessment. 
• Testimony from senior ranger/patrol leader.
• Oral test of knowledge.</v>
      </c>
      <c r="H43" s="14">
        <f>'3.Todas las competencia(Fuente'!H269</f>
        <v>0</v>
      </c>
    </row>
    <row r="44" spans="1:8" ht="61.5" customHeight="1" outlineLevel="4" x14ac:dyDescent="0.3">
      <c r="A44" s="20" t="str">
        <f>'3.Todas las competencia(Fuente'!A270</f>
        <v>LAR 1.7</v>
      </c>
      <c r="B44" s="22" t="str">
        <f>'3.Todas las competencia(Fuente'!B270</f>
        <v>Seguir los procedimientos adecuados para la preparación de
documentación e informes sobre actividades de fiscalización del cumplimiento de la ley.</v>
      </c>
      <c r="C44" s="13" t="str">
        <f>'3.Todas las competencia(Fuente'!C270</f>
        <v>● Proporcionar informes verbales y escritos precisos de acuerdo con la
ley y con los procedimientos recomendados.
● Utilizar ayudas digitales para registrar información en el campo si
es necesario (p. ej. computadoras de mano, teléfonos inteligentes,
aplicaciones como SMART y FIST).</v>
      </c>
      <c r="D44" s="13" t="str">
        <f>'3.Todas las competencia(Fuente'!D270</f>
        <v>● Procedimientos y formatos para la presentación
de informes.
● Uso de dispositivos electrónicos de recolección
de datos.
● Procedimientos operativos estandarizados
relevantes.</v>
      </c>
      <c r="E44" s="14">
        <f>'3.Todas las competencia(Fuente'!E270</f>
        <v>0</v>
      </c>
      <c r="F44" s="13" t="str">
        <f>'3.Todas las competencia(Fuente'!F270</f>
        <v>• Complete required official documentation correctly.
• Demonstrate supporting knowledge.</v>
      </c>
      <c r="G44" s="13" t="str">
        <f>'3.Todas las competencia(Fuente'!G270</f>
        <v>• Completion of practical test/simulation.
• Completion of required written documentation.
• Evidence portfolio assessment. 
• Oral test of knowledge.</v>
      </c>
      <c r="H44" s="14">
        <f>'3.Todas las competencia(Fuente'!H270</f>
        <v>0</v>
      </c>
    </row>
    <row r="45" spans="1:8" ht="86.4" outlineLevel="4" x14ac:dyDescent="0.3">
      <c r="A45" s="20" t="str">
        <f>'3.Todas las competencia(Fuente'!A271</f>
        <v>LAR 1.8</v>
      </c>
      <c r="B45" s="22" t="str">
        <f>'3.Todas las competencia(Fuente'!B271</f>
        <v>Proporcionar evidencia formal (escrita y verbal).</v>
      </c>
      <c r="C45" s="13" t="str">
        <f>'3.Todas las competencia(Fuente'!C271</f>
        <v>● Proporcionar declaraciones precisas e informes.
● Proporcionar evidencia verbal precisa y confiable en investigaciones
oficiales y p ocedimientos judiciales.</v>
      </c>
      <c r="D45" s="13" t="str">
        <f>'3.Todas las competencia(Fuente'!D271</f>
        <v>● Requerimientos para preparar declaraciones
formales escritas.
● Procedimientos judiciales y normas para
proporcionar evidencia.
● Técnicas para la comunicación verbal y respuesta de interrogatorios (ver CAC).</v>
      </c>
      <c r="E45" s="14">
        <f>'3.Todas las competencia(Fuente'!E271</f>
        <v>0</v>
      </c>
      <c r="F45" s="13" t="str">
        <f>'3.Todas las competencia(Fuente'!F271</f>
        <v>• Submit an accurate and detailed written statement.
• Submit formal oral testimony under questioning.
• Demonstrate supporting knowledge.</v>
      </c>
      <c r="G45" s="13" t="str">
        <f>'3.Todas las competencia(Fuente'!G271</f>
        <v>• Completion of practical test/simulation.
• Completion of required written documentation.
• Evidence portfolio assessment. 
• Oral test of knowledge.</v>
      </c>
      <c r="H45" s="14">
        <f>'3.Todas las competencia(Fuente'!H271</f>
        <v>0</v>
      </c>
    </row>
    <row r="46" spans="1:8" ht="60" customHeight="1" outlineLevel="4" x14ac:dyDescent="0.3">
      <c r="A46" s="20" t="str">
        <f>'3.Todas las competencia(Fuente'!A272</f>
        <v>LAR 1.9</v>
      </c>
      <c r="B46" s="22" t="str">
        <f>'3.Todas las competencia(Fuente'!B272</f>
        <v>Responder adecuadamente a disputas no violentas y confrontaciones.</v>
      </c>
      <c r="C46" s="13" t="str">
        <f>'3.Todas las competencia(Fuente'!C272</f>
        <v>● Utilizar una variedad de técnicas no violentas, legales y éticas para
evitar conflictos y cont olar situaciones hostiles (por ejemplo, lidiar
con disputas, amenazas, falta de cooperación o intimidación).
● Las técnicas pueden incluir: usar lenguaje correcto, usar y leer
el lenguaje corporal, mostrar buenas habilidades de escucha,
proporcionando claridad y respuestas consistentes, mantener la
calma bajo provocación y saber cuándo retirarse y cuándo solicitar
asistencia.
● Seguir las instrucciones y los procedimientos operativos
estandarizados para situaciones bajo amenaza.</v>
      </c>
      <c r="D46" s="13" t="str">
        <f>'3.Todas las competencia(Fuente'!D272</f>
        <v>● Leyes y derechos que afectan: el AP, los
recursos, los usuarios, los actores interesados y
el personal del AP.
● Técnicas de prevención y mitigación de
conflictos
● Procedimientos operativos estandarizados
relevantes.</v>
      </c>
      <c r="E46" s="14">
        <f>'3.Todas las competencia(Fuente'!E272</f>
        <v>0</v>
      </c>
      <c r="F46" s="13" t="str">
        <f>'3.Todas las competencia(Fuente'!F272</f>
        <v>• Demonstrate at least 5 techniques for dealing with conflict in a non violent way.
• Demonstrate supporting knowledge.</v>
      </c>
      <c r="G46" s="13" t="str">
        <f>'3.Todas las competencia(Fuente'!G272</f>
        <v>• Completion of practical test/simulation.
• Oral test of knowledge.</v>
      </c>
      <c r="H46" s="14">
        <f>'3.Todas las competencia(Fuente'!H272</f>
        <v>0</v>
      </c>
    </row>
    <row r="47" spans="1:8" ht="115.2" outlineLevel="4" x14ac:dyDescent="0.3">
      <c r="A47" s="20" t="str">
        <f>'3.Todas las competencia(Fuente'!A273</f>
        <v>LAR 1.10</v>
      </c>
      <c r="B47" s="22" t="str">
        <f>'3.Todas las competencia(Fuente'!B273</f>
        <v>Responder correcta y apropiadamente a amenazas físicas y
ataques.</v>
      </c>
      <c r="C47" s="13" t="str">
        <f>'3.Todas las competencia(Fuente'!C273</f>
        <v>● Utilizar técnicas de defensa personal, equipo y fuerza apropiada en
respuesta a ataques físicos.
● Seguir las instrucciones y el uso de procedimientos operativos
estandarizados en situaciones amenazadoras y en confrontaciones
físicas.</v>
      </c>
      <c r="D47" s="13" t="str">
        <f>'3.Todas las competencia(Fuente'!D273</f>
        <v>● Leyes y derechos que afectan: el AP, los
recursos, los usuarios, los actores interesado y el
personal del AP.
● Concepto de respuesta y fuerza apropiada.
● Procedimientos operativos estandarizados para
tratar confrontaciones violentas.</v>
      </c>
      <c r="E47" s="14">
        <f>'3.Todas las competencia(Fuente'!E273</f>
        <v>0</v>
      </c>
      <c r="F47" s="13" t="str">
        <f>'3.Todas las competencia(Fuente'!F273</f>
        <v>• Demonstrate use of techniques for personal self defence
• Demonstrate use of techniques for group self defence
• Demonstrate supporting knowledge.</v>
      </c>
      <c r="G47" s="13" t="str">
        <f>'3.Todas las competencia(Fuente'!G273</f>
        <v>• Completion of practical tests/simulation.
• Oral test of knowledge.</v>
      </c>
      <c r="H47" s="14">
        <f>'3.Todas las competencia(Fuente'!H273</f>
        <v>0</v>
      </c>
    </row>
    <row r="48" spans="1:8" ht="115.5" customHeight="1" outlineLevel="4" x14ac:dyDescent="0.3">
      <c r="A48" s="20" t="str">
        <f>'3.Todas las competencia(Fuente'!A274</f>
        <v>LAR 1.11</v>
      </c>
      <c r="B48" s="22" t="str">
        <f>'3.Todas las competencia(Fuente'!B274</f>
        <v>Cuidar y utilizar armas de fuego de forma legal, correcta y sin peligro.</v>
      </c>
      <c r="C48" s="13" t="str">
        <f>'3.Todas las competencia(Fuente'!C274</f>
        <v>● Verifica , mantener, manipular y almacenar de manera segura, armas
de fuego y municiones de acuerdo con las normas y procedimientos
establecidos.
● Utilizar armas de fuego para prevenir o responder ataques que
amenazan la integridad de la vida silvestre o de las personas, de
acuerdo con la ley y con procedimientos estandarizados.
● Cooperar en la investigaciones e informes después del uso de armas
de fuego.</v>
      </c>
      <c r="D48" s="13" t="str">
        <f>'3.Todas las competencia(Fuente'!D274</f>
        <v>● Ley de manejo y uso de armas de fuego.
● Uso específico de las armas de fuego expedidas
● Procedimientos. estandarizados para tratar
confrontaciones violentas.
● Normas de intervención que determinan el uso
de armas de fuego.</v>
      </c>
      <c r="E48" s="14">
        <f>'3.Todas las competencia(Fuente'!E274</f>
        <v>0</v>
      </c>
      <c r="F48" s="13" t="str">
        <f>'3.Todas las competencia(Fuente'!F274</f>
        <v>• Acquire official legal certification for firearms use.
• Demonstrate correct firearms maintenance and storage.
• Demonstrate correct firearms use.</v>
      </c>
      <c r="G48" s="13" t="str">
        <f>'3.Todas las competencia(Fuente'!G274</f>
        <v>• Pass official legal certification tests/requirements.
• Oral test of knowledge.</v>
      </c>
      <c r="H48" s="14">
        <f>'3.Todas las competencia(Fuente'!H274</f>
        <v>0</v>
      </c>
    </row>
  </sheetData>
  <sheetProtection algorithmName="SHA-512" hashValue="kHstFSfZiUErvrljcCAMJ3lnH/3bW3zWx5mK378t8wuJ3YBN62HtLUTZUmN59oDYXAQQlrAf33qnSxgvlgeyGQ==" saltValue="lXHqZs9BYzASYqcfi54Ftw==" spinCount="100000" sheet="1" objects="1" scenarios="1" autoFilter="0"/>
  <mergeCells count="6">
    <mergeCell ref="F4:H4"/>
    <mergeCell ref="F12:H12"/>
    <mergeCell ref="F21:H21"/>
    <mergeCell ref="F35:H35"/>
    <mergeCell ref="A1:E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000"/>
  </sheetPr>
  <dimension ref="A1:H37"/>
  <sheetViews>
    <sheetView showZeros="0" topLeftCell="A33" zoomScale="60" zoomScaleNormal="60" workbookViewId="0"/>
  </sheetViews>
  <sheetFormatPr defaultColWidth="9.109375" defaultRowHeight="14.4" outlineLevelRow="4" outlineLevelCol="2" x14ac:dyDescent="0.3"/>
  <cols>
    <col min="1" max="1" width="17.8867187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60"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42"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57">
        <f>'3.Todas las competencia(Fuente'!F179</f>
        <v>0</v>
      </c>
      <c r="G2" s="166">
        <f>'3.Todas las competencia(Fuente'!F179</f>
        <v>0</v>
      </c>
      <c r="H2" s="57">
        <f>'3.Todas las competencia(Fuente'!G179</f>
        <v>0</v>
      </c>
    </row>
    <row r="3" spans="1:8" ht="84" outlineLevel="4" x14ac:dyDescent="0.3">
      <c r="A3" s="87" t="str">
        <f>'3.Todas las competencia(Fuente'!A275</f>
        <v>CATEGORÍA</v>
      </c>
      <c r="B3" s="87" t="str">
        <f>'3.Todas las competencia(Fuente'!B275</f>
        <v>COM. COMUNIDADES Y ASPECTOS CULTURALES</v>
      </c>
      <c r="C3" s="124" t="str">
        <f>'3.Todas las competencia(Fuente'!C275</f>
        <v xml:space="preserve">
Establecer sistemas de gobernanza y manejo de áreas protegidas que aborden las necesidades y derechos de las comunidades locales.</v>
      </c>
      <c r="D3" s="140" t="str">
        <f>'3.Todas las competencia(Fuente'!D275</f>
        <v xml:space="preserve"> </v>
      </c>
      <c r="E3" s="38">
        <f>'3.Todas las competencia(Fuente'!E275</f>
        <v>0</v>
      </c>
      <c r="F3" s="167">
        <f>'3.Todas las competencia(Fuente'!F275</f>
        <v>0</v>
      </c>
      <c r="G3" s="167"/>
      <c r="H3" s="38"/>
    </row>
    <row r="4" spans="1:8" ht="54" x14ac:dyDescent="0.3">
      <c r="A4" s="79" t="str">
        <f>'3.Todas las competencia(Fuente'!A276</f>
        <v>CÓDIGO DE NIVEL</v>
      </c>
      <c r="B4" s="79" t="str">
        <f>'3.Todas las competencia(Fuente'!B276</f>
        <v xml:space="preserve">NOMBRE DEL NIVEL </v>
      </c>
      <c r="C4" s="126" t="str">
        <f>'3.Todas las competencia(Fuente'!C276</f>
        <v>COMPETENCIA GENERAL PARA EL NIVEL</v>
      </c>
      <c r="D4" s="126" t="str">
        <f>'3.Todas las competencia(Fuente'!D276</f>
        <v>CONOCIMIENTO Y COMPRENSION GENERAL DE APOYO PARA EL NIVEL</v>
      </c>
      <c r="E4" s="80" t="str">
        <f>'3.Todas las competencia(Fuente'!E276</f>
        <v>COMPETENCIAS ASOCIADAS PARA EL NIVEL</v>
      </c>
      <c r="F4" s="438" t="str">
        <f>'3.Todas las competencia(Fuente'!F276</f>
        <v xml:space="preserve"> ASSESSMENT/CERTIFICATION EXAMPLES</v>
      </c>
      <c r="G4" s="439">
        <f>'3.Todas las competencia(Fuente'!G276</f>
        <v>0</v>
      </c>
      <c r="H4" s="439">
        <f>'3.Todas las competencia(Fuente'!H276</f>
        <v>0</v>
      </c>
    </row>
    <row r="5" spans="1:8" ht="233.25" customHeight="1" x14ac:dyDescent="0.3">
      <c r="A5" s="78" t="str">
        <f>'3.Todas las competencia(Fuente'!A277</f>
        <v>COM 4</v>
      </c>
      <c r="B5" s="78" t="str">
        <f>'3.Todas las competencia(Fuente'!B277</f>
        <v>COMUNIDADES Y ASPECTOS CULTURALES.
NIVEL 4</v>
      </c>
      <c r="C5" s="127" t="str">
        <f>'3.Todas las competencia(Fuente'!C277</f>
        <v>Asegurar el reconocimiento de los derechos y necesidades de las comunidades en todo el sistema, y permitir la participación comunitaria en la gobernanza y gestión de las áreas protegidas.</v>
      </c>
      <c r="D5" s="128" t="str">
        <f>'3.Todas las competencia(Fuente'!D277</f>
        <v xml:space="preserve">● Diversidad de actores interesados,
comunidades y culturas dentro del sistema
de APs y sus alrededores.
● Políticas, legislación nacional e
internacional, planes y programas de
asistencia relevantes para las áreas
protegidas, comunidades locales, pueblos
indígenas y derechos humanos.
● Principios del consentimiento libre, previo e
informado.
● Enfoques basados en derechos para el
desarrollo y manejo de recursos naturales.
</v>
      </c>
      <c r="E5" s="55" t="str">
        <f>'3.Todas las competencia(Fuente'!E277</f>
        <v xml:space="preserve"> PPP 4; ORG 4; AWA 4; CAC 4; TEC 2 ADR 4; LAR 4</v>
      </c>
      <c r="F5" s="168" t="str">
        <f>'3.Todas las competencia(Fuente'!F277</f>
        <v>EXAMPLE PERFORMANCE CRITERIA</v>
      </c>
      <c r="G5" s="168" t="str">
        <f>'3.Todas las competencia(Fuente'!G277</f>
        <v>EXAMPLE MEANS OF ASSESSMENT</v>
      </c>
      <c r="H5" s="64" t="str">
        <f>'3.Todas las competencia(Fuente'!H277</f>
        <v>RECOMMENDED PRIOR COMPETENCE REQUIREMENTS FOR THE LEVEL</v>
      </c>
    </row>
    <row r="6" spans="1:8" ht="54" x14ac:dyDescent="0.35">
      <c r="A6" s="11" t="str">
        <f>'3.Todas las competencia(Fuente'!A278</f>
        <v>Código</v>
      </c>
      <c r="B6" s="11" t="str">
        <f>'3.Todas las competencia(Fuente'!B278</f>
        <v>Declaración de la competencia. El individuo deberá ser capaz de:</v>
      </c>
      <c r="C6" s="146" t="str">
        <f>'3.Todas las competencia(Fuente'!C278</f>
        <v>Detalles, alcance y variaciones.
Una breve explicación de la competencia.</v>
      </c>
      <c r="D6" s="147" t="str">
        <f>'3.Todas las competencia(Fuente'!D278</f>
        <v>Principales requerimientos de conocimiento para la competencia.</v>
      </c>
      <c r="E6" s="40" t="str">
        <f>'3.Todas las competencia(Fuente'!E278</f>
        <v xml:space="preserve"> </v>
      </c>
      <c r="F6" s="172" t="str">
        <f>'3.Todas las competencia(Fuente'!F278</f>
        <v>Example performance criteria for certification</v>
      </c>
      <c r="G6" s="172" t="str">
        <f>'3.Todas las competencia(Fuente'!G278</f>
        <v>Example means of assessment</v>
      </c>
      <c r="H6" s="98" t="str">
        <f>'3.Todas las competencia(Fuente'!H278</f>
        <v>UNI; COM 3; CAC 3</v>
      </c>
    </row>
    <row r="7" spans="1:8" ht="158.4" x14ac:dyDescent="0.3">
      <c r="A7" s="20" t="str">
        <f>'3.Todas las competencia(Fuente'!A279</f>
        <v>COM 4.1</v>
      </c>
      <c r="B7" s="22" t="str">
        <f>'3.Todas las competencia(Fuente'!B279</f>
        <v>Facilitar el reconocimiento formal de los roles, derechos y necesidades de las comunidades locales e indígenas dentro y en los alrededores de las áreas protegidas.</v>
      </c>
      <c r="C7" s="13" t="str">
        <f>'3.Todas las competencia(Fuente'!C279</f>
        <v>● Garantizar que los derechos e intereses de las comunidades locales y los
pueblos indígenas (CL y PI) se reflejen adecuadamente en las políticas,
leyes, regulaciones y procedimientos relevantes para las áreas protegidas.
● Promover el reconocimiento formal de los roles, derechos y necesidades
de las CL y los PI (por ejemplo, a través de la legislación, políticas para un
sistema de áreas protegidas, acuerdos negociados con grupos indígenas
y comunitarios, etc.).
● Promover la adopción de los principios del consentimiento libre previo e
informado.
● Promover el cumplimiento de convenios internacionales y otros acuerdos.</v>
      </c>
      <c r="D7" s="13" t="str">
        <f>'3.Todas las competencia(Fuente'!D279</f>
        <v>● Leyes, políticas y prácticas relacionadas
con comunidades, recursos naturales y
áreas protegidas.
● Relaciones entre PI, CL y áreas protegidas.
● Principales individuos / organizaciones que
representan los PI y CL.
● Convenios internacionales y acuerdos
relevantes.</v>
      </c>
      <c r="E7" s="14">
        <f>'3.Todas las competencia(Fuente'!E279</f>
        <v>0</v>
      </c>
      <c r="F7" s="13" t="str">
        <f>'3.Todas las competencia(Fuente'!F279</f>
        <v>• Submit an analysis of requirements for improving the legal and regulatory framework.
• Documented and verified relevant contributions a national strategy. plan, or project (e.g. PA System Plan, NBSAP, NEAP).
• Demonstrate supporting knowledge.</v>
      </c>
      <c r="G7" s="13" t="str">
        <f>'3.Todas las competencia(Fuente'!G279</f>
        <v>• Accreditation of prior qualifications and experience.
• Evidence portfolio assessment.</v>
      </c>
      <c r="H7" s="14">
        <f>'3.Todas las competencia(Fuente'!H279</f>
        <v>0</v>
      </c>
    </row>
    <row r="8" spans="1:8" ht="172.8" x14ac:dyDescent="0.3">
      <c r="A8" s="20" t="str">
        <f>'3.Todas las competencia(Fuente'!A280</f>
        <v>COM 4.2</v>
      </c>
      <c r="B8" s="22" t="str">
        <f>'3.Todas las competencia(Fuente'!B280</f>
        <v>Facilitar la integración de las necesidades y derechos de comunidades locales e indígenas, en la gobernanza y
gestión de las áreas protegidas.</v>
      </c>
      <c r="C8" s="13" t="str">
        <f>'3.Todas las competencia(Fuente'!C280</f>
        <v>● Coordinar evaluaciones del estado, necesidades y derechos de las comunidades
locales e indígenas dentro y en los alrededores de las áreas protegidas.
● Asegurar que las autoridades de gestión del AP respeten las leyes
y regulaciones que afectan las comunidades locales, los pueblos
indígenas y sus derechos de acceso y uso de los recursos (incluyendo la
consideración de las leyes, derechos y conocimientos tradicionales).
● Organizar programas relacionados con capacitación y sensibilización
para tomadores de decisiones, personal de áreas protegidas y para las
comunidades locales.
● Facilitar el establecimiento de áreas/ zonas conservadas por la comunidad.
● Movilizar recursos para apoyar el desarrollo de la comunidad ubicada
dentro y en los alrededores de las AP.</v>
      </c>
      <c r="D8" s="13" t="str">
        <f>'3.Todas las competencia(Fuente'!D280</f>
        <v>● Política y legislación nacional relevante.
● Acuerdos internacionales relacionados con
comunidades locales, pueblos indígenas y
áreas protegidas.
● Detalles de los principales actores locales
interesados, comunidades y pueblos
indígenas asociados con áreas protegidas
en el sistema nacional.
● Opciones y ejemplos de mejora y que
aseguren los derechos de las comunidades
de las AP.</v>
      </c>
      <c r="E8" s="14">
        <f>'3.Todas las competencia(Fuente'!E280</f>
        <v>0</v>
      </c>
      <c r="F8" s="13" t="str">
        <f>'3.Todas las competencia(Fuente'!F280</f>
        <v>• Submit evidence of active and effective promotion and support of community roles and rights across a  PA system.
• Demonstrate supporting knowledge.</v>
      </c>
      <c r="G8" s="13" t="str">
        <f>'3.Todas las competencia(Fuente'!G280</f>
        <v>• Accreditation of prior qualifications and experience.
• Evidence portfolio assessment. 
• Testimony of PA communities or indigenous peoples’ groups.</v>
      </c>
      <c r="H8" s="14">
        <f>'3.Todas las competencia(Fuente'!H280</f>
        <v>0</v>
      </c>
    </row>
    <row r="9" spans="1:8" ht="115.2" x14ac:dyDescent="0.3">
      <c r="A9" s="20" t="str">
        <f>'3.Todas las competencia(Fuente'!A281</f>
        <v>COM 4.3</v>
      </c>
      <c r="B9" s="22" t="str">
        <f>'3.Todas las competencia(Fuente'!B281</f>
        <v>Institucionalizar la participación formal de las comunidades locales en la gobernanza y manejo de áreas protegidas.</v>
      </c>
      <c r="C9" s="13" t="str">
        <f>'3.Todas las competencia(Fuente'!C281</f>
        <v>● Fomentar activamente y habilitar formas apropiadas de gobernanza
participativa de áreas protegidas (por ejemplo, mediante el establecimiento de
un rango de categorías de APs y sistemas de gestión que permiten el apoyo y
la participación de la comunidad, formalizando mecanismos para la gobernanza
participativa, apoyando a los directores de APs para establecer una gobernanza
participativa, reconociendo Áreas Conservadas por la Comunidad, etc.)
● Facilitar el acceso de personal de las APs y las comunidades locales a
información, orientación, capacitación y apoyo para mejorar la gobernanza.</v>
      </c>
      <c r="D9" s="13" t="str">
        <f>'3.Todas las competencia(Fuente'!D281</f>
        <v>● Política y legislación internacional sobre
gobernanza de las APs y los recursos
naturales.
● Opciones y ejemplos de buenas prácticas para
mejorar / ampliar la gobernanza de las AP.
● Gobernanza y categorías de manejo
de la UICN para las áreas protegidas y
lineamientos relacionados.</v>
      </c>
      <c r="E9" s="14">
        <f>'3.Todas las competencia(Fuente'!E281</f>
        <v>0</v>
      </c>
      <c r="F9" s="13" t="str">
        <f>'3.Todas las competencia(Fuente'!F281</f>
        <v>• Submit evidence of active and effective introduction of appropriate forms of participatory governance across the PA system.
• Demonstrate supporting knowledge.</v>
      </c>
      <c r="G9" s="13" t="str">
        <f>'3.Todas las competencia(Fuente'!G281</f>
        <v xml:space="preserve">• Accreditation of prior qualifications and experience.
• Evidence portfolio assessment.
• Testimony of PA communities or indigenous peoples’ groups.
</v>
      </c>
      <c r="H9" s="14">
        <f>'3.Todas las competencia(Fuente'!H281</f>
        <v>0</v>
      </c>
    </row>
    <row r="10" spans="1:8" ht="115.2" x14ac:dyDescent="0.3">
      <c r="A10" s="20" t="str">
        <f>'3.Todas las competencia(Fuente'!A282</f>
        <v>COM 4.4</v>
      </c>
      <c r="B10" s="22" t="str">
        <f>'3.Todas las competencia(Fuente'!B282</f>
        <v>Coordinar iniciativas para apoyar la distribución  justa y equitativa de los beneficios derivados del uso de recursos genéticos (acceso y participación de los beneficios)</v>
      </c>
      <c r="C10" s="13" t="str">
        <f>'3.Todas las competencia(Fuente'!C282</f>
        <v>● Coordinar evaluaciones de la situación actual en relación con el acceso y
la participación de los beneficios
● Fomentar el establecimiento de legislación nacional, regulaciones y
procesos para el acceso y la participación de los beneficios
● Apoyar a los gestores de áreas protegidas en la aplicación de
mecanismos locales de acceso y la participación de los beneficios
● Organizar programas relevantes de capacitación y sensibilización para
tomadores de decisión y personal de áreas protegidas.</v>
      </c>
      <c r="D10" s="13" t="str">
        <f>'3.Todas las competencia(Fuente'!D282</f>
        <v>● Disposiciones del Protocolo de Nagoya.
● Mejores prácticas internacionales y estudios
de casos con respecto al acceso y la
participación de los beneficios
● Política nacional y legislación sobre acceso
y participación de los beneficios</v>
      </c>
      <c r="E10" s="14">
        <f>'3.Todas las competencia(Fuente'!E282</f>
        <v>0</v>
      </c>
      <c r="F10" s="13" t="str">
        <f>'3.Todas las competencia(Fuente'!F282</f>
        <v>• Submit evidence of active and effective introduction of appropriate forms of participatory governance across the PA system.
• Demonstrate supporting knowledge.</v>
      </c>
      <c r="G10" s="13" t="str">
        <f>'3.Todas las competencia(Fuente'!G282</f>
        <v xml:space="preserve">• Accreditation of prior qualifications and experience.
• Evidence portfolio assessment.
• Testimony of PA communities or indigenous peoples’ groups.
</v>
      </c>
      <c r="H10" s="14">
        <f>'3.Todas las competencia(Fuente'!H282</f>
        <v>0</v>
      </c>
    </row>
    <row r="11" spans="1:8" ht="86.4" x14ac:dyDescent="0.3">
      <c r="A11" s="20" t="str">
        <f>'3.Todas las competencia(Fuente'!A283</f>
        <v>COM 4.5</v>
      </c>
      <c r="B11" s="22" t="str">
        <f>'3.Todas las competencia(Fuente'!B283</f>
        <v>Contribuir significativamente con iniciativas internacionales
para mejorar el compromiso de las comunidades locales e
indígenas en la gestión de las áreas protegidas.</v>
      </c>
      <c r="C11" s="13" t="str">
        <f>'3.Todas las competencia(Fuente'!C283</f>
        <v>● Realizar una contribución significativa y econocida internacionalmente al
compromiso positivo de los pueblos indígenas y las comunidades locales
en el manejo de áreas protegidas (por ejemplo, a través de publicación
especializada de lineamientos, mantener una membresía activa dentro
de un grupo de especialistas de la UICN, presentación en conferencia o
brindar capacitación de alto nivel, etc.).</v>
      </c>
      <c r="D11" s="13" t="str">
        <f>'3.Todas las competencia(Fuente'!D283</f>
        <v>● Política y legislación internacional sobre
● gobernanza de las APs y los recursos
naturales.
● Opciones y ejemplos de mejores prácticas
para mejorar / extender la gobernanza de
las AP.</v>
      </c>
      <c r="E11" s="14">
        <f>'3.Todas las competencia(Fuente'!E283</f>
        <v>0</v>
      </c>
      <c r="F11" s="13" t="str">
        <f>'3.Todas las competencia(Fuente'!F283</f>
        <v>• Submit evidence of track record of international activities and contributions.
• Demonstrate supporting knowledge.</v>
      </c>
      <c r="G11" s="13" t="str">
        <f>'3.Todas las competencia(Fuente'!G283</f>
        <v xml:space="preserve">• Accreditation of prior qualifications and experience.
• Evidence portfolio assessment.
</v>
      </c>
      <c r="H11" s="14">
        <f>'3.Todas las competencia(Fuente'!H283</f>
        <v>0</v>
      </c>
    </row>
    <row r="12" spans="1:8" ht="54" x14ac:dyDescent="0.3">
      <c r="A12" s="79" t="str">
        <f>'3.Todas las competencia(Fuente'!A284</f>
        <v>CÓDIGO DE NIVEL</v>
      </c>
      <c r="B12" s="79" t="str">
        <f>'3.Todas las competencia(Fuente'!B284</f>
        <v xml:space="preserve">NOMBRE DEL NIVEL </v>
      </c>
      <c r="C12" s="126" t="str">
        <f>'3.Todas las competencia(Fuente'!C284</f>
        <v>COMPETENCIA GENERAL PARA EL NIVEL</v>
      </c>
      <c r="D12" s="126" t="str">
        <f>'3.Todas las competencia(Fuente'!D284</f>
        <v>CONOCIMIENTO Y COMPRENSION GENERAL DE APOYO PARA EL NIVEL</v>
      </c>
      <c r="E12" s="80" t="str">
        <f>'3.Todas las competencia(Fuente'!E284</f>
        <v>COMPETENCIAS ASOCIADAS PARA EL NIVEL</v>
      </c>
      <c r="F12" s="438" t="str">
        <f>'3.Todas las competencia(Fuente'!F284</f>
        <v xml:space="preserve"> ASSESSMENT/CERTIFICATION EXAMPLES</v>
      </c>
      <c r="G12" s="439">
        <f>'3.Todas las competencia(Fuente'!G284</f>
        <v>0</v>
      </c>
      <c r="H12" s="439">
        <f>'3.Todas las competencia(Fuente'!H284</f>
        <v>0</v>
      </c>
    </row>
    <row r="13" spans="1:8" ht="124.8" x14ac:dyDescent="0.3">
      <c r="A13" s="78" t="str">
        <f>'3.Todas las competencia(Fuente'!A285</f>
        <v>COM 3</v>
      </c>
      <c r="B13" s="77" t="str">
        <f>'3.Todas las competencia(Fuente'!B285</f>
        <v>COMUNIDADES Y ASPECTOS CULTURALES.
NIVEL 3</v>
      </c>
      <c r="C13" s="127" t="str">
        <f>'3.Todas las competencia(Fuente'!C285</f>
        <v>Dirigir el desarrollo e implementación de programas que integren los objetivos de gestión de las áreas protegidas con los derechos y necesidades de las comunidades locales.</v>
      </c>
      <c r="D13" s="128" t="str">
        <f>'3.Todas las competencia(Fuente'!D285</f>
        <v>● Diversidad de actores locales, comunidades y
culturas.
● Requisitos legales y organizativos para el
desarrollo comunitario, derechos humanos, y
acceso y participación de los beneficios
● Principios y prácticas para el desarrollo local y
comunal sostenible.
● Principios y prácticas de buena gobernanza.</v>
      </c>
      <c r="E13" s="55" t="str">
        <f>'3.Todas las competencia(Fuente'!E285</f>
        <v xml:space="preserve"> PPP 3; ORG 3: AWA 3; CAC 3; TEC 2; ADR 3; LAR 3</v>
      </c>
      <c r="F13" s="168" t="str">
        <f>'3.Todas las competencia(Fuente'!F285</f>
        <v>EXAMPLE PERFORMANCE CRITERIA</v>
      </c>
      <c r="G13" s="168" t="str">
        <f>'3.Todas las competencia(Fuente'!G285</f>
        <v>EXAMPLE MEANS OF ASSESSMENT</v>
      </c>
      <c r="H13" s="64" t="str">
        <f>'3.Todas las competencia(Fuente'!H285</f>
        <v>RECOMMENDED PRIOR COMPETENCE REQUIREMENTS FOR THE LEVEL</v>
      </c>
    </row>
    <row r="14" spans="1:8" ht="54" x14ac:dyDescent="0.3">
      <c r="A14" s="11" t="str">
        <f>'3.Todas las competencia(Fuente'!A286</f>
        <v>Código</v>
      </c>
      <c r="B14" s="11" t="str">
        <f>'3.Todas las competencia(Fuente'!B286</f>
        <v>Declaración de la competencia. El individuo deberá ser capaz de:</v>
      </c>
      <c r="C14" s="136" t="str">
        <f>'3.Todas las competencia(Fuente'!C286</f>
        <v>Detalles, alcance y variaciones.
Una breve explicación de la competencia.</v>
      </c>
      <c r="D14" s="137" t="str">
        <f>'3.Todas las competencia(Fuente'!D286</f>
        <v>Principales requerimientos de conocimiento para la competencia.</v>
      </c>
      <c r="E14" s="90" t="str">
        <f>'3.Todas las competencia(Fuente'!E286</f>
        <v xml:space="preserve"> </v>
      </c>
      <c r="F14" s="172" t="str">
        <f>'3.Todas las competencia(Fuente'!F286</f>
        <v>Example performance criteria for certification</v>
      </c>
      <c r="G14" s="172" t="str">
        <f>'3.Todas las competencia(Fuente'!G286</f>
        <v>Example means of assessment</v>
      </c>
      <c r="H14" s="98" t="str">
        <f>'3.Todas las competencia(Fuente'!H286</f>
        <v>UNI; COM 2; CAC 2</v>
      </c>
    </row>
    <row r="15" spans="1:8" ht="158.4" x14ac:dyDescent="0.3">
      <c r="A15" s="20" t="str">
        <f>'3.Todas las competencia(Fuente'!A287</f>
        <v>COM 3.1</v>
      </c>
      <c r="B15" s="22" t="str">
        <f>'3.Todas las competencia(Fuente'!B287</f>
        <v>Dirigir la recolección y evaluación participativa de información
socioeconómica y cultural.</v>
      </c>
      <c r="C15" s="13" t="str">
        <f>'3.Todas las competencia(Fuente'!C287</f>
        <v>● Velar por que la gestión de un área protegida tenga una adecuada
comprensión y conocimiento sobre las comunidades locales e
indígenas.
● Trabajar con especialistas en investigación y evaluación comunitaria.
● Asegurar que la recopilación de información sea participativa y
respetuosa de las creencias y tradiciones de los pueblos locales e
indígenas.
● Trabajar con comunidades locales para identificar , cuando sea
posible, cuantificar los impactos (positivos y negativos) de un á ea
protegida en una comunidad local y de una comunidad local en un
área protegida.</v>
      </c>
      <c r="D15" s="13" t="str">
        <f>'3.Todas las competencia(Fuente'!D287</f>
        <v>● Parámetros e indicadores principales utilizados
en evaluaciones comunitarias (por ejemplo,
ubicaciones, poblaciones, culturas, derechos,
medios de vida, bienestar, condiciones de vida,
prácticas de tradiciones locales y culturales,
conocimiento indígena, formas locales de
gobernanza).
● Muestreo participativo y técnicas de evaluación.
● Costos potenciales, beneficios e impactos de
técnicas de muestreo.</v>
      </c>
      <c r="E15" s="13">
        <f>'3.Todas las competencia(Fuente'!E287</f>
        <v>0</v>
      </c>
      <c r="F15" s="13" t="str">
        <f>'3.Todas las competencia(Fuente'!F287</f>
        <v>• Submit evidence that the PA and its personnel have a good understanding and access to information about PA communities. 
• Demonstrate supporting knowledge.</v>
      </c>
      <c r="G15" s="13" t="str">
        <f>'3.Todas las competencia(Fuente'!G287</f>
        <v xml:space="preserve">• Accreditation of prior qualifications and experience.
• Evidence portfolio assessment. 
• Testimony of PA communities.
</v>
      </c>
      <c r="H15" s="14">
        <f>'3.Todas las competencia(Fuente'!H287</f>
        <v>0</v>
      </c>
    </row>
    <row r="16" spans="1:8" ht="216" x14ac:dyDescent="0.3">
      <c r="A16" s="20" t="str">
        <f>'3.Todas las competencia(Fuente'!A288</f>
        <v>COM 3.2</v>
      </c>
      <c r="B16" s="22" t="str">
        <f>'3.Todas las competencia(Fuente'!B288</f>
        <v>Dirigir el desarrollo de una estrategia y un plan de integración de un área protegida con las comunidades locales.</v>
      </c>
      <c r="C16" s="13" t="str">
        <f>'3.Todas las competencia(Fuente'!C288</f>
        <v>● Preparar una estrategia detallada y un plan para la integración
comunitaria en un área protegida, desarrollado con plena participación
de los interesados locales.
● Identificar mecanismos ap opiados para que las comunidades locales
participen en la planificación, gestión y monito eo de las AP.
● Identificar y aco dar formas de cogestión, gestión delegada,
establecimiento de zonas de amortiguamiento, áreas conservadas por
la comunidad, etc.
● Identificar planes, p oyectos o propuestas conjuntas de actividades
que beneficien a las comunidades de las APs y a las á eas protegidas
en sí.
● Incorporación de esas propuestas en la estrategia o plan general de
manejo de un área protegida.
● Comunicar la estrategia y el plan al personal del AP y a los actores
locales interesados.</v>
      </c>
      <c r="D16" s="13" t="str">
        <f>'3.Todas las competencia(Fuente'!D288</f>
        <v>● Política nacional y legislación relacionada con
comunidades locales, pueblos indígenas y áreas
protegidas.
● Características de los principales actores
interesados, comunidades y población indígena.
● Derechos, prioridades y necesidades de las
comunidades de las APs y oportunidades para
abordarlos.
● Principios de buena gobernanza y cogestión.
● Categorías y lineamientos de gobernanza de la
UICN.
● Planificación participativa y</v>
      </c>
      <c r="E16" s="13">
        <f>'3.Todas las competencia(Fuente'!E288</f>
        <v>0</v>
      </c>
      <c r="F16" s="13" t="str">
        <f>'3.Todas las competencia(Fuente'!F288</f>
        <v>• Submit evidence that PA communities are entitled and enable to participate productively in planning and decisions that affect them.
• Demonstrate supporting knowledge.</v>
      </c>
      <c r="G16" s="13" t="str">
        <f>'3.Todas las competencia(Fuente'!G288</f>
        <v xml:space="preserve">• Accreditation of prior qualifications and experience.
• Evidence portfolio assessment. 
• Testimony of PA communities.
</v>
      </c>
      <c r="H16" s="14">
        <f>'3.Todas las competencia(Fuente'!H288</f>
        <v>0</v>
      </c>
    </row>
    <row r="17" spans="1:8" ht="115.2" x14ac:dyDescent="0.3">
      <c r="A17" s="20" t="str">
        <f>'3.Todas las competencia(Fuente'!A289</f>
        <v>COM 3.3</v>
      </c>
      <c r="B17" s="22" t="str">
        <f>'3.Todas las competencia(Fuente'!B289</f>
        <v>Facilitar la participación de las comunidades en la gobernanza y gestión de las áreas protegidas.</v>
      </c>
      <c r="C17" s="13" t="str">
        <f>'3.Todas las competencia(Fuente'!C289</f>
        <v>● Institucionalizar mecanismos de comunicación y consulta periódica
con las comunidades locales.
● Garantizar la representación formal de las comunidades locales en
reuniones y talleres para procesos de planificación y organismos para
la toma de decisiones relevantes.
● Garantizar la inclusión de grupos como los pueblos indígenas,
las minorías locales, los jóvenes, las mujeres y las personas
desfavorecidas o sub representadas por diversos motivos.</v>
      </c>
      <c r="D17" s="13" t="str">
        <f>'3.Todas las competencia(Fuente'!D289</f>
        <v>● Características de los principales actores
interesados, comunidades y pueblos indígenas
asociados con el área protegida.
● Principios y prácticas para la gobernanza
participativa.</v>
      </c>
      <c r="E17" s="13">
        <f>'3.Todas las competencia(Fuente'!E289</f>
        <v>0</v>
      </c>
      <c r="F17" s="13" t="str">
        <f>'3.Todas las competencia(Fuente'!F289</f>
        <v>• Submit evidence that PA communities are entitled and enable to participate productively in planning and decisions that affect them.
• Demonstrate supporting knowledge.</v>
      </c>
      <c r="G17" s="13" t="str">
        <f>'3.Todas las competencia(Fuente'!G289</f>
        <v xml:space="preserve">• Accreditation of prior qualifications and experience.
• Evidence portfolio assessment. 
• Testimony of PA communities.
</v>
      </c>
      <c r="H17" s="14">
        <f>'3.Todas las competencia(Fuente'!H289</f>
        <v>0</v>
      </c>
    </row>
    <row r="18" spans="1:8" ht="86.4" x14ac:dyDescent="0.3">
      <c r="A18" s="20" t="str">
        <f>'3.Todas las competencia(Fuente'!A290</f>
        <v>COM 3.4</v>
      </c>
      <c r="B18" s="22" t="str">
        <f>'3.Todas las competencia(Fuente'!B290</f>
        <v>Negociar y mantener acuerdos formales con comunidades.</v>
      </c>
      <c r="C18" s="13" t="str">
        <f>'3.Todas las competencia(Fuente'!C290</f>
        <v>● Negociar y establecer acuerdos participativos formales (p. ej.
esquemas de permisos y licencias, gestión y derechos de uso
de recursos, límites y cuotas, límites y áreas de uso, zonas de
amortiguamiento, esquemas de generación de ingresos y distribución
de beneficios, etc.)
● Reconocer derechos tradicionales.</v>
      </c>
      <c r="D18" s="13" t="str">
        <f>'3.Todas las competencia(Fuente'!D290</f>
        <v>● Principios y prácticas de negociación y toma de
decisiones participativas.
● Aspectos legales de los contratos y acuerdos.
● Toma de decisiones consuetudinarias y
procesos de suscripción de acuerdos.</v>
      </c>
      <c r="E18" s="13">
        <f>'3.Todas las competencia(Fuente'!E290</f>
        <v>0</v>
      </c>
      <c r="F18" s="13" t="str">
        <f>'3.Todas las competencia(Fuente'!F290</f>
        <v>• Submit evidence of effective functioning of formal agreements with PA communities.
• Demonstrate supporting knowledge.</v>
      </c>
      <c r="G18" s="13" t="str">
        <f>'3.Todas las competencia(Fuente'!G290</f>
        <v xml:space="preserve">• Accreditation of prior qualifications and experience.
• Evidence portfolio assessment. 
• Testimony of PA communities.
</v>
      </c>
      <c r="H18" s="14">
        <f>'3.Todas las competencia(Fuente'!H290</f>
        <v>0</v>
      </c>
    </row>
    <row r="19" spans="1:8" ht="115.2" x14ac:dyDescent="0.3">
      <c r="A19" s="20" t="str">
        <f>'3.Todas las competencia(Fuente'!A291</f>
        <v>COM 3.5</v>
      </c>
      <c r="B19" s="22" t="str">
        <f>'3.Todas las competencia(Fuente'!B291</f>
        <v>Asegurar que las actividades de gestión de las áreas protegidas
respeten las políticas, acuerdos y derechos de las comunidades.</v>
      </c>
      <c r="C19" s="13" t="str">
        <f>'3.Todas las competencia(Fuente'!C291</f>
        <v>● Asegurar que las políticas y procedimientos de APs tengan en cuenta
los derechos, necesidades y acuerdos con la comunidad.
● Asegurar que el personal del AP conozca y respete los derechos de
las comunidades locales y las políticas y acuerdos relevantes.
● Observar los principios del consentimiento libre previo e informado, en
particular con respecto a la reubicación y el reasentamiento.
● Tomar las medidas adecuadas para prevenir y abordar problemas e
incidentes.</v>
      </c>
      <c r="D19" s="13" t="str">
        <f>'3.Todas las competencia(Fuente'!D291</f>
        <v>● Leyes y regulaciones relacionadas con los
derechos de comunidades de las AP.
● Derechos y acuerdos específicos que afectan a
las comunidades locales.
● Obligaciones del AP con respecto a las
comunidades locales.</v>
      </c>
      <c r="E19" s="13">
        <f>'3.Todas las competencia(Fuente'!E291</f>
        <v>0</v>
      </c>
      <c r="F19" s="13" t="str">
        <f>'3.Todas las competencia(Fuente'!F291</f>
        <v>• Submit evidence of good relations and implementation of a range of measures to safeguard the rights of PA communities.
• Demonstrate supporting knowledge.</v>
      </c>
      <c r="G19" s="13" t="str">
        <f>'3.Todas las competencia(Fuente'!G291</f>
        <v xml:space="preserve">• Accreditation of prior qualifications and experience.
• Evidence portfolio assessment. 
• Testimony of PA communities.
</v>
      </c>
      <c r="H19" s="14">
        <f>'3.Todas las competencia(Fuente'!H291</f>
        <v>0</v>
      </c>
    </row>
    <row r="20" spans="1:8" ht="144" x14ac:dyDescent="0.3">
      <c r="A20" s="20" t="str">
        <f>'3.Todas las competencia(Fuente'!A292</f>
        <v>COM 3.6</v>
      </c>
      <c r="B20" s="22" t="str">
        <f>'3.Todas las competencia(Fuente'!B292</f>
        <v>Facilitar actividades que apoyen el desarrollo socioeconómico sostenible de las comunidades.</v>
      </c>
      <c r="C20" s="13" t="str">
        <f>'3.Todas las competencia(Fuente'!C292</f>
        <v>● Promover actividades de desarrollo para y por las comunidades
locales, que sean compatibles con los otros objetivos del área
protegida.
● Fomentar que los beneficios derivados de un á ea protegida se
compartan con las comunidades locales.
● Facilitar el acceso de las comunidades de las APs a asistencia, apoyo
y financiamiento para p oyectos de desarrollo, empresariales, de uso
sostenible, etc.
● Promover y permitir el establecimiento de redes locales y
organizaciones.</v>
      </c>
      <c r="D20" s="13" t="str">
        <f>'3.Todas las competencia(Fuente'!D292</f>
        <v>● Opciones para el autodesarrollo de las
comunidades del AP.
● Fuentes de asistencia al desarrollo y de apoyo
para comunidades.</v>
      </c>
      <c r="E20" s="13">
        <f>'3.Todas las competencia(Fuente'!E292</f>
        <v>0</v>
      </c>
      <c r="F20" s="13" t="str">
        <f>'3.Todas las competencia(Fuente'!F292</f>
        <v>• Submit evidence of active engagement and support for community development projects by the PA administration.
• Demonstrate supporting knowledge.</v>
      </c>
      <c r="G20" s="13" t="str">
        <f>'3.Todas las competencia(Fuente'!G292</f>
        <v xml:space="preserve">• Accreditation of prior qualifications and experience.
• Evidence portfolio assessment. 
• Testimony of PA communities.
</v>
      </c>
      <c r="H20" s="14">
        <f>'3.Todas las competencia(Fuente'!H292</f>
        <v>0</v>
      </c>
    </row>
    <row r="21" spans="1:8" ht="100.8" x14ac:dyDescent="0.3">
      <c r="A21" s="20" t="str">
        <f>'3.Todas las competencia(Fuente'!A293</f>
        <v>COM 3.7</v>
      </c>
      <c r="B21" s="22" t="str">
        <f>'3.Todas las competencia(Fuente'!B293</f>
        <v>Promover y apoyar la identidad cultural, el conocimiento tradicional y prácticas de las comunidades locales</v>
      </c>
      <c r="C21" s="13" t="str">
        <f>'3.Todas las competencia(Fuente'!C293</f>
        <v>● Reconocer y hacer uso de los conocimientos tradicionales, su
experiencia, sus formas de gestión, su toma de decisiones y cualquier
otro “patrimonio intangible”
● Alentar y apoyar proactivamente las prácticas tradicionales
locales compatibles con los objetivos del AP (por ejemplo, estilos
arquitectónicos, idiomas, artesanías, prácticas de manejo de tierras y
recursos, eventos culturales).</v>
      </c>
      <c r="D21" s="13" t="str">
        <f>'3.Todas las competencia(Fuente'!D293</f>
        <v>● Cultura y prácticas culturales de las
comunidades locales.
● Creencias y conceptos tradicionales de las
comunidades locales.
● Sensibilidades de las comunidades locales con
respecto al conocimiento tradicional.</v>
      </c>
      <c r="E21" s="13">
        <f>'3.Todas las competencia(Fuente'!E293</f>
        <v>0</v>
      </c>
      <c r="F21" s="13" t="str">
        <f>'3.Todas las competencia(Fuente'!F293</f>
        <v>• Submit evidence of proactive, participatory support of local cultural attributes and practices.
• Demonstrate supporting knowledge.</v>
      </c>
      <c r="G21" s="13" t="str">
        <f>'3.Todas las competencia(Fuente'!G293</f>
        <v xml:space="preserve">• Accreditation of prior qualifications and experience.
• Evidence portfolio assessment. 
• Testimony of PA communities.
</v>
      </c>
      <c r="H21" s="14">
        <f>'3.Todas las competencia(Fuente'!H293</f>
        <v>0</v>
      </c>
    </row>
    <row r="22" spans="1:8" ht="86.4" x14ac:dyDescent="0.3">
      <c r="A22" s="20" t="str">
        <f>'3.Todas las competencia(Fuente'!A294</f>
        <v>COM 3.8</v>
      </c>
      <c r="B22" s="22" t="str">
        <f>'3.Todas las competencia(Fuente'!B294</f>
        <v>Garantizar la protección de sitios, características y objetos de importancia cultural.</v>
      </c>
      <c r="C22" s="13" t="str">
        <f>'3.Todas las competencia(Fuente'!C294</f>
        <v>● Introducir programas específicos para la p otección, preservación o
restauración de sitios culturales importantes y de patrimonio “tangible”
e “intangible”.
● Trabajar con comunidades locales en la protección y manejo de sitios
culturales (por ejemplo, sitios sagrados).</v>
      </c>
      <c r="D22" s="13" t="str">
        <f>'3.Todas las competencia(Fuente'!D294</f>
        <v>● Técnicas específicas para la gestión de sitios de
patrimonio cultural y artefactos.</v>
      </c>
      <c r="E22" s="13">
        <f>'3.Todas las competencia(Fuente'!E294</f>
        <v>0</v>
      </c>
      <c r="F22" s="13" t="str">
        <f>'3.Todas las competencia(Fuente'!F294</f>
        <v>• Submit evidence of proactive support of cultural site/artefact protection and management.
• Demonstrate supporting knowledge.</v>
      </c>
      <c r="G22" s="13" t="str">
        <f>'3.Todas las competencia(Fuente'!G294</f>
        <v xml:space="preserve">• Accreditation of prior qualifications and experience.
• Evidence portfolio assessment. 
• Testimony of PA communities.
</v>
      </c>
      <c r="H22" s="14">
        <f>'3.Todas las competencia(Fuente'!H294</f>
        <v>0</v>
      </c>
    </row>
    <row r="23" spans="1:8" ht="54" x14ac:dyDescent="0.3">
      <c r="A23" s="79" t="str">
        <f>'3.Todas las competencia(Fuente'!A295</f>
        <v>CÓDIGO DE NIVEL</v>
      </c>
      <c r="B23" s="79" t="str">
        <f>'3.Todas las competencia(Fuente'!B295</f>
        <v xml:space="preserve">NOMBRE DEL NIVEL </v>
      </c>
      <c r="C23" s="126" t="str">
        <f>'3.Todas las competencia(Fuente'!C295</f>
        <v>COMPETENCIA GENERAL PARA EL NIVEL</v>
      </c>
      <c r="D23" s="126" t="str">
        <f>'3.Todas las competencia(Fuente'!D295</f>
        <v>CONOCIMIENTO Y COMPRENSION GENERAL DE APOYO PARA EL NIVEL</v>
      </c>
      <c r="E23" s="80" t="str">
        <f>'3.Todas las competencia(Fuente'!E295</f>
        <v>COMPETENCIAS ASOCIADAS PARA EL NIVEL</v>
      </c>
      <c r="F23" s="438" t="str">
        <f>'3.Todas las competencia(Fuente'!F295</f>
        <v xml:space="preserve"> ASSESSMENT/CERTIFICATION EXAMPLES</v>
      </c>
      <c r="G23" s="439">
        <f>'3.Todas las competencia(Fuente'!G295</f>
        <v>0</v>
      </c>
      <c r="H23" s="439">
        <f>'3.Todas las competencia(Fuente'!H295</f>
        <v>0</v>
      </c>
    </row>
    <row r="24" spans="1:8" ht="93.6" x14ac:dyDescent="0.3">
      <c r="A24" s="78" t="str">
        <f>'3.Todas las competencia(Fuente'!A296</f>
        <v>COM 2</v>
      </c>
      <c r="B24" s="77" t="str">
        <f>'3.Todas las competencia(Fuente'!B296</f>
        <v xml:space="preserve"> COMUNIDADES Y ASPECTOS CULTURALES.
NIVEL 2</v>
      </c>
      <c r="C24" s="127" t="str">
        <f>'3.Todas las competencia(Fuente'!C296</f>
        <v>Colaborar con las comunidades locales para implementar actividades que aborden las necesidades de las personas, así como las funciones de un área protegida.</v>
      </c>
      <c r="D24" s="128" t="str">
        <f>'3.Todas las competencia(Fuente'!D296</f>
        <v>● Diversidad de actores locales, comunidades y
culturas (tradiciones, idiomas, prácticas, medios
de vida, derechos, obligaciones, necesidades y
preocupaciones).
● Principios y prácticas para trabajar con
comunidades locales y pueblos indígenas.</v>
      </c>
      <c r="E24" s="55" t="str">
        <f>'3.Todas las competencia(Fuente'!E296</f>
        <v xml:space="preserve"> FLD 2; CAC 2; AWA 2; BIO 2; LAR 2</v>
      </c>
      <c r="F24" s="168" t="str">
        <f>'3.Todas las competencia(Fuente'!F296</f>
        <v>EXAMPLE PERFORMANCE CRITERIA</v>
      </c>
      <c r="G24" s="168" t="str">
        <f>'3.Todas las competencia(Fuente'!G296</f>
        <v>EXAMPLE MEANS OF ASSESSMENT</v>
      </c>
      <c r="H24" s="64" t="str">
        <f>'3.Todas las competencia(Fuente'!H296</f>
        <v>RECOMMENDED PRIOR COMPETENCE REQUIREMENTS FOR THE LEVEL</v>
      </c>
    </row>
    <row r="25" spans="1:8" ht="54" x14ac:dyDescent="0.3">
      <c r="A25" s="39" t="str">
        <f>'3.Todas las competencia(Fuente'!A297</f>
        <v>Código</v>
      </c>
      <c r="B25" s="11" t="str">
        <f>'3.Todas las competencia(Fuente'!B297</f>
        <v>Declaración de la competencia. El individuo deberá ser capaz de:</v>
      </c>
      <c r="C25" s="183" t="str">
        <f>'3.Todas las competencia(Fuente'!C297</f>
        <v>Detalles, alcance y variaciones.
Una breve explicación de la competencia.</v>
      </c>
      <c r="D25" s="184" t="str">
        <f>'3.Todas las competencia(Fuente'!D297</f>
        <v>Principales requerimientos de conocimiento para la competencia.</v>
      </c>
      <c r="E25" s="185" t="str">
        <f>'3.Todas las competencia(Fuente'!E297</f>
        <v xml:space="preserve"> </v>
      </c>
      <c r="F25" s="186" t="str">
        <f>'3.Todas las competencia(Fuente'!F297</f>
        <v>Example performance criteria for certification</v>
      </c>
      <c r="G25" s="186" t="str">
        <f>'3.Todas las competencia(Fuente'!G297</f>
        <v>Example means of assessment</v>
      </c>
      <c r="H25" s="98" t="str">
        <f>'3.Todas las competencia(Fuente'!H297</f>
        <v>UNI; COM 1; CAC 1</v>
      </c>
    </row>
    <row r="26" spans="1:8" ht="115.2" x14ac:dyDescent="0.3">
      <c r="A26" s="20" t="str">
        <f>'3.Todas las competencia(Fuente'!A298</f>
        <v>COM 2.1</v>
      </c>
      <c r="B26" s="22" t="str">
        <f>'3.Todas las competencia(Fuente'!B298</f>
        <v>Mantener relaciones de trabajo que funcionende manera constructiva y equitativa con comunidades locales y pueblos indígenas.</v>
      </c>
      <c r="C26" s="13" t="str">
        <f>'3.Todas las competencia(Fuente'!C298</f>
        <v>● Mantener contacto regular formal e informal con las comunidades.
● Construir y mantener relaciones de trabajo constructivas con líderes
locales y personas influyentes
● Comprender y abordar las diferencias de opinión y los posibles
conflictos
● Participar activa y constructivamente en reuniones, talleres y eventos
comunitarios.
● Coordinar y facilitar actividades y eventos de vinculación comunitaria.</v>
      </c>
      <c r="D26" s="138" t="str">
        <f>'3.Todas las competencia(Fuente'!D298</f>
        <v>● Comunidades locales y sus culturas.
● Problemas que pueden ser delicados o sujetos a
opiniones diferentes.
● Políticas y regulaciones del AP que afectan a las
personas locales.
● Técnicas para la comunicación constructiva y
evitar conflictos (ver CAC)</v>
      </c>
      <c r="E26" s="14">
        <f>'3.Todas las competencia(Fuente'!E298</f>
        <v>0</v>
      </c>
      <c r="F26" s="13" t="str">
        <f>'3.Todas las competencia(Fuente'!F298</f>
        <v>• Submit evidence of constructive and effective cooperation with protected area communities.
• Demonstrate supporting knowledge.</v>
      </c>
      <c r="G26" s="13" t="str">
        <f>'3.Todas las competencia(Fuente'!G298</f>
        <v>• Accreditation of prior qualifications and experience.
• Evidence portfolio assessment. 
• Testimony from community members.
• Test of knowledge.</v>
      </c>
      <c r="H26" s="14">
        <f>'3.Todas las competencia(Fuente'!H298</f>
        <v>0</v>
      </c>
    </row>
    <row r="27" spans="1:8" ht="201.6" x14ac:dyDescent="0.3">
      <c r="A27" s="20" t="str">
        <f>'3.Todas las competencia(Fuente'!A299</f>
        <v>COM 2.2</v>
      </c>
      <c r="B27" s="22" t="str">
        <f>'3.Todas las competencia(Fuente'!B299</f>
        <v>Planifica , liderar e informar sobre evaluaciones y muestreos
de aspectos culturales y socioeconómicos.</v>
      </c>
      <c r="C27" s="13" t="str">
        <f>'3.Todas las competencia(Fuente'!C299</f>
        <v>● Identificar el p opósito, los objetivos y métodos de muestreo /
monitoreo.
● Identificar y movilizar personal, equipamiento y logística
● Recopilar información sobre comunidades, formas locales de
gobernanza, condiciones sociales, medios de vida, uso de recursos,
cultura, etc.
● Recopilar, analizar y presentar resultados.
● Hacer recomendaciones prácticas para mejorar las actividades de
gestión.</v>
      </c>
      <c r="D27" s="138" t="str">
        <f>'3.Todas las competencia(Fuente'!D299</f>
        <v>● Principios y prácticas de muestreo de campo
e investigación participativa con comunidades
locales.
● Procesos y técnicas para recolectar información
(por ejemplo, cuestionarios, entrevista a domicilio,
encuestas de observación, grupos focales,
mapeo participativo, etc.).</v>
      </c>
      <c r="E27" s="14">
        <f>'3.Todas las competencia(Fuente'!E299</f>
        <v>0</v>
      </c>
      <c r="F27" s="13" t="str">
        <f>'3.Todas las competencia(Fuente'!F299</f>
        <v>• Submit a report on a detailed field based community survey (or 3 smaller surveys) demonstrating use of a range of appropriate techniques, including extensive use of participatory approaches
• Submit the socio-economic description and evaluation sections of a PA management plan
• Demonstrate supporting knowledge.</v>
      </c>
      <c r="G27" s="13" t="str">
        <f>'3.Todas las competencia(Fuente'!G299</f>
        <v>• Accreditation of prior qualifications and experience.
• Evidence portfolio assessment. 
• Testimony from community members.
• Test of knowledge.</v>
      </c>
      <c r="H27" s="14">
        <f>'3.Todas las competencia(Fuente'!H299</f>
        <v>0</v>
      </c>
    </row>
    <row r="28" spans="1:8" ht="129.6" x14ac:dyDescent="0.3">
      <c r="A28" s="20" t="str">
        <f>'3.Todas las competencia(Fuente'!A300</f>
        <v>COM 2.3</v>
      </c>
      <c r="B28" s="22" t="str">
        <f>'3.Todas las competencia(Fuente'!B300</f>
        <v>Facilitar y apoyar acuerdos para el uso sostenible de base comunitaria de los recursos naturales.</v>
      </c>
      <c r="C28" s="13" t="str">
        <f>'3.Todas las competencia(Fuente'!C300</f>
        <v>● Trabajar con comunidades, grupos de usuarios y especialistas
en conservación para negociar acuerdos y regulaciones para el
uso sostenible de los recursos, compatibles con los objetivos de
conservación de un área protegida.
● Monitorear e implementar acuerdos y cumplimiento de regulaciones.
● Ver también BIO 2.6.</v>
      </c>
      <c r="D28" s="138" t="str">
        <f>'3.Todas las competencia(Fuente'!D300</f>
        <v>● Principios y aspectos prácticos de proyectos de
uso sostenible.
● Necesidades y demandas locales sobre
productos de las AP.
● Estado y ecología de los recursos silvestres del
AP (Ver BIO 2).
● Desarrollo de proyectos (ver COM 2.4).
● Desarrollo empresarial (ver COM 2.5).</v>
      </c>
      <c r="E28" s="14">
        <f>'3.Todas las competencia(Fuente'!E300</f>
        <v>0</v>
      </c>
      <c r="F28" s="13" t="str">
        <f>'3.Todas las competencia(Fuente'!F300</f>
        <v>• Submit evidence based, practical and participatorily developed recommendations for sustainable use.
• Draft relevant sections on sustainable use in a PA management plan.
• Demonstrate supporting knowledge.</v>
      </c>
      <c r="G28" s="13" t="str">
        <f>'3.Todas las competencia(Fuente'!G300</f>
        <v>• Accreditation of prior qualifications and experience.
• Evidence portfolio assessment. 
• Testimony from community members.
• Test of knowledge.</v>
      </c>
      <c r="H28" s="14">
        <f>'3.Todas las competencia(Fuente'!H300</f>
        <v>0</v>
      </c>
    </row>
    <row r="29" spans="1:8" ht="100.8" x14ac:dyDescent="0.3">
      <c r="A29" s="20" t="str">
        <f>'3.Todas las competencia(Fuente'!A301</f>
        <v>COM 2.4</v>
      </c>
      <c r="B29" s="22" t="str">
        <f>'3.Todas las competencia(Fuente'!B301</f>
        <v>Facilitar y apoyar el establecimiento de proyectos de desarrollo comunitario.</v>
      </c>
      <c r="C29" s="13" t="str">
        <f>'3.Todas las competencia(Fuente'!C301</f>
        <v>● Facilitar el acceso de las comunidades a conocimientos especializados,
asesoramiento y apoyo (por ejemplo, acceso a servicios de extensión,
asesoramiento sobre cosecha sostenible, información sobre proyectos
y programas, fuentes de financiación y c édito, servicios de asistencia
social, servicios educativos, facilidades de crédito, etc.).
● Apoyar el establecimiento de actividades de desarrollo amigables con
el ambiente, identificadas por las comunidades locales o con ellas</v>
      </c>
      <c r="D29" s="138" t="str">
        <f>'3.Todas las competencia(Fuente'!D301</f>
        <v>● Necesidades y prioridades de desarrollo de las
comunidades locales.
● Técnicas y procesos de planificación y gestión
participativa.
● Variedad de posibles fuentes de desarrollo de
asistencia, financiamiento, mic ofinanzas, etc</v>
      </c>
      <c r="E29" s="14">
        <f>'3.Todas las competencia(Fuente'!E301</f>
        <v>0</v>
      </c>
      <c r="F29" s="13" t="str">
        <f>'3.Todas las competencia(Fuente'!F301</f>
        <v>• Submit evidence of participatory facilitation/implementation of a successful community development project. 
• Demonstrate supporting knowledge.</v>
      </c>
      <c r="G29" s="13" t="str">
        <f>'3.Todas las competencia(Fuente'!G301</f>
        <v>• Accreditation of prior qualifications and experience.
• Evidence portfolio assessment. 
• Testimony from community members.
• Test of knowledge.</v>
      </c>
      <c r="H29" s="14">
        <f>'3.Todas las competencia(Fuente'!H301</f>
        <v>0</v>
      </c>
    </row>
    <row r="30" spans="1:8" ht="86.4" x14ac:dyDescent="0.3">
      <c r="A30" s="20" t="str">
        <f>'3.Todas las competencia(Fuente'!A302</f>
        <v>COM 2.5</v>
      </c>
      <c r="B30" s="22" t="str">
        <f>'3.Todas las competencia(Fuente'!B302</f>
        <v>Facilitar y apoyar el establecimiento de empresas para  economías de base comunitaria.</v>
      </c>
      <c r="C30" s="13" t="str">
        <f>'3.Todas las competencia(Fuente'!C302</f>
        <v>● Trabajar con comunidades para establecer y operar redes sociales
y empresas medioambientales, compatibles con los objetivos de un
área protegida (por ejemplo, servicios turísticos, procesamiento /
venta de recursos cosechados de manera sostenible, provisión de
servicios locales, etc.).</v>
      </c>
      <c r="D30" s="138" t="str">
        <f>'3.Todas las competencia(Fuente'!D302</f>
        <v>● Leyes y regulaciones relacionados con el
desarrollo de pequeñas empresas.
● Mecanismos de acceso a servicios de crédito y
financiamiento
● Planificación desar ollo, mercadeo y gestión de
pequeñas empresas.</v>
      </c>
      <c r="E30" s="14">
        <f>'3.Todas las competencia(Fuente'!E302</f>
        <v>0</v>
      </c>
      <c r="F30" s="13" t="str">
        <f>'3.Todas las competencia(Fuente'!F302</f>
        <v>• Submit evidence of support for establishment of a viable economic enterprise with PA community members.
• Demonstrate supporting knowledge.</v>
      </c>
      <c r="G30" s="13" t="str">
        <f>'3.Todas las competencia(Fuente'!G302</f>
        <v>• Accreditation of prior qualifications and experience.
• Evidence portfolio assessment. 
• Testimony from community members.
• Test of knowledge.</v>
      </c>
      <c r="H30" s="14">
        <f>'3.Todas las competencia(Fuente'!H302</f>
        <v>0</v>
      </c>
    </row>
    <row r="31" spans="1:8" ht="115.2" x14ac:dyDescent="0.3">
      <c r="A31" s="20" t="str">
        <f>'3.Todas las competencia(Fuente'!A303</f>
        <v>COM 2.6</v>
      </c>
      <c r="B31" s="22" t="str">
        <f>'3.Todas las competencia(Fuente'!B303</f>
        <v>Planifica , liderar e informar sobre medidas para salvaguardar sitios culturales e históricos, estructuras y artefactos.</v>
      </c>
      <c r="C31" s="13" t="str">
        <f>'3.Todas las competencia(Fuente'!C303</f>
        <v>● Realizar muestreos y evaluaciones participativas de artefactos
culturales y patrimonios “inmuebles” (características y ubicaciones
arqueológicas e históricas) dentro de un área protegida.
● Trabajar con las comunidades locales para proponer medidas para la
gestión y protección de elementos importantes del patrimonio mueble
y / o inmueble.</v>
      </c>
      <c r="D31" s="138" t="str">
        <f>'3.Todas las competencia(Fuente'!D303</f>
        <v>● Técnicas de muestreo de paisaje arqueológico y
cultural.
● Técnicas para la preservación / restauración de
sitios arqueológicos / históricos.
● Técnicas para preservar y cuidar los hallazgos y
artefactos históricos.</v>
      </c>
      <c r="E31" s="14">
        <f>'3.Todas las competencia(Fuente'!E303</f>
        <v>0</v>
      </c>
      <c r="F31" s="13" t="str">
        <f>'3.Todas las competencia(Fuente'!F303</f>
        <v>• Submit evidence of successful introduction of measures to survey and safeguard sites, structures and objects of cultural importance.
• Demonstrate supporting knowledge.</v>
      </c>
      <c r="G31" s="13" t="str">
        <f>'3.Todas las competencia(Fuente'!G303</f>
        <v>• Accreditation of prior qualifications and experience.
• Evidence portfolio assessment. 
• Testimony from community members.
• Test of knowledge.</v>
      </c>
      <c r="H31" s="14">
        <f>'3.Todas las competencia(Fuente'!H303</f>
        <v>0</v>
      </c>
    </row>
    <row r="32" spans="1:8" ht="100.8" x14ac:dyDescent="0.3">
      <c r="A32" s="20" t="str">
        <f>'3.Todas las competencia(Fuente'!A304</f>
        <v>COM 2.7</v>
      </c>
      <c r="B32" s="22" t="str">
        <f>'3.Todas las competencia(Fuente'!B304</f>
        <v>Planifica , liderar e informar sobre medidas para salvaguardar el patrimonio cultural intangible.</v>
      </c>
      <c r="C32" s="13" t="str">
        <f>'3.Todas las competencia(Fuente'!C304</f>
        <v>● Realizar muestreos y evaluaciones participativas del “patrimonio
intangible” (tradiciones, habilidades, artes, diseños, historia oral, etc.)
de las comunidades locales del AP.
● Trabajar con las comunidades locales para proponer medidas para
salvaguardar el patrimonio intangible.</v>
      </c>
      <c r="D32" s="138" t="str">
        <f>'3.Todas las competencia(Fuente'!D304</f>
        <v>● Aspectos sensibles de las comunidades locales
sobre los muestreos culturales.
● Técnicas de muestreo e investigación participativa.
● Opciones para el mantenimiento de tradiciones y
otros patrimonios intangibles.</v>
      </c>
      <c r="E32" s="14">
        <f>'3.Todas las competencia(Fuente'!E304</f>
        <v>0</v>
      </c>
      <c r="F32" s="13" t="str">
        <f>'3.Todas las competencia(Fuente'!F304</f>
        <v>• Submit evidence of successful introduction of measures to document and sustain local cultural heritage.
• Demonstrate supporting knowledge.</v>
      </c>
      <c r="G32" s="13" t="str">
        <f>'3.Todas las competencia(Fuente'!G304</f>
        <v>• Accreditation of prior qualifications and experience.
• Evidence portfolio assessment. 
• Testimony from community members.
• Test of knowledge.</v>
      </c>
      <c r="H32" s="14">
        <f>'3.Todas las competencia(Fuente'!H304</f>
        <v>0</v>
      </c>
    </row>
    <row r="33" spans="1:8" ht="54" x14ac:dyDescent="0.3">
      <c r="A33" s="79" t="str">
        <f>'3.Todas las competencia(Fuente'!A305</f>
        <v>CÓDIGO DE NIVEL</v>
      </c>
      <c r="B33" s="79" t="str">
        <f>'3.Todas las competencia(Fuente'!B305</f>
        <v xml:space="preserve">NOMBRE DEL NIVEL </v>
      </c>
      <c r="C33" s="126" t="str">
        <f>'3.Todas las competencia(Fuente'!C305</f>
        <v>COMPETENCIA GENERAL PARA EL NIVEL</v>
      </c>
      <c r="D33" s="126" t="str">
        <f>'3.Todas las competencia(Fuente'!D305</f>
        <v>CONOCIMIENTO Y COMPRENSION GENERAL DE APOYO PARA EL NIVEL</v>
      </c>
      <c r="E33" s="80" t="str">
        <f>'3.Todas las competencia(Fuente'!E305</f>
        <v>COMPETENCIAS ASOCIADAS PARA EL NIVEL</v>
      </c>
      <c r="F33" s="438" t="str">
        <f>'3.Todas las competencia(Fuente'!F305</f>
        <v xml:space="preserve"> ASSESSMENT/CERTIFICATION EXAMPLES</v>
      </c>
      <c r="G33" s="439">
        <f>'3.Todas las competencia(Fuente'!G305</f>
        <v>0</v>
      </c>
      <c r="H33" s="439">
        <f>'3.Todas las competencia(Fuente'!H305</f>
        <v>0</v>
      </c>
    </row>
    <row r="34" spans="1:8" ht="93.6" x14ac:dyDescent="0.3">
      <c r="A34" s="78" t="str">
        <f>'3.Todas las competencia(Fuente'!A306</f>
        <v>COM 1</v>
      </c>
      <c r="B34" s="78" t="str">
        <f>'3.Todas las competencia(Fuente'!B306</f>
        <v>COMUNIDADES Y ASPECTOS CULTURALES.
NIVEL 2</v>
      </c>
      <c r="C34" s="127" t="str">
        <f>'3.Todas las competencia(Fuente'!C306</f>
        <v>Generar un vínculo adecuado con las comunidades locales.</v>
      </c>
      <c r="D34" s="128" t="str">
        <f>'3.Todas las competencia(Fuente'!D306</f>
        <v xml:space="preserve">● Comprensión básica de los actores locales
interesados, las comunidades y culturas.
● Importancia de aspectos culturalmente sensibles y de comprender y respetar las costumbres locales, reglas, tradiciones, etc.
</v>
      </c>
      <c r="E34" s="217" t="str">
        <f>'3.Todas las competencia(Fuente'!E306</f>
        <v xml:space="preserve"> AWA 1; ADR 1; FLD 1; CAC 1</v>
      </c>
      <c r="F34" s="168" t="str">
        <f>'3.Todas las competencia(Fuente'!F306</f>
        <v>EXAMPLE PERFORMANCE CRITERIA</v>
      </c>
      <c r="G34" s="168" t="str">
        <f>'3.Todas las competencia(Fuente'!G306</f>
        <v>EXAMPLE MEANS OF ASSESSMENT</v>
      </c>
      <c r="H34" s="64" t="str">
        <f>'3.Todas las competencia(Fuente'!H306</f>
        <v>RECOMMENDED PRIOR COMPETENCE REQUIREMENTS FOR THE LEVEL</v>
      </c>
    </row>
    <row r="35" spans="1:8" ht="54" x14ac:dyDescent="0.35">
      <c r="A35" s="11" t="str">
        <f>'3.Todas las competencia(Fuente'!A307</f>
        <v>Código</v>
      </c>
      <c r="B35" s="11" t="str">
        <f>'3.Todas las competencia(Fuente'!B307</f>
        <v>Declaración de la competencia. El individuo deberá ser capaz de:</v>
      </c>
      <c r="C35" s="146" t="str">
        <f>'3.Todas las competencia(Fuente'!C307</f>
        <v>Detalles, alcance y variaciones.
Una breve explicación de la competencia.</v>
      </c>
      <c r="D35" s="147" t="str">
        <f>'3.Todas las competencia(Fuente'!D307</f>
        <v>Principales requerimientos de conocimiento para la competencia.</v>
      </c>
      <c r="E35" s="103">
        <f>'3.Todas las competencia(Fuente'!E307</f>
        <v>0</v>
      </c>
      <c r="F35" s="172" t="str">
        <f>'3.Todas las competencia(Fuente'!F307</f>
        <v>Example performance criteria for certification</v>
      </c>
      <c r="G35" s="172" t="str">
        <f>'3.Todas las competencia(Fuente'!G307</f>
        <v>Example means of assessment</v>
      </c>
      <c r="H35" s="98" t="str">
        <f>'3.Todas las competencia(Fuente'!H307</f>
        <v>UNI; FLD 1</v>
      </c>
    </row>
    <row r="36" spans="1:8" ht="144" x14ac:dyDescent="0.3">
      <c r="A36" s="20" t="str">
        <f>'3.Todas las competencia(Fuente'!A308</f>
        <v>COM 1.1</v>
      </c>
      <c r="B36" s="22" t="str">
        <f>'3.Todas las competencia(Fuente'!B308</f>
        <v>Comunicar e interactuar apropiadamente con miembros de la
comunidad.</v>
      </c>
      <c r="C36" s="13" t="str">
        <f>'3.Todas las competencia(Fuente'!C308</f>
        <v>● Demostrar conciencia y sensibilidad hacia las culturas y prácticas
locales.
● Acatamiento de las políticas y lineamientos sobre relaciones con la
población local.
● Brindar información básica a la población local sobre un área
protegida, sus funciones, regulaciones y enfoques para trabajar con
comunidades locales.
● Demostrar conciencia y sensibilidad hacia cuestiones culturales en
todos los aspectos del trabajo.
● Ver también CAC Nivel 1, FPC.</v>
      </c>
      <c r="D36" s="13" t="str">
        <f>'3.Todas las competencia(Fuente'!D308</f>
        <v xml:space="preserve">● Políticas y regulaciones de las APs que afectan la
población local.
● Diversidad de actores locales, comunidades y
culturas.
● Costumbres locales, reglas, tradiciones, idiomas,
prácticas, medios de vida.
</v>
      </c>
      <c r="E36" s="15">
        <f>'3.Todas las competencia(Fuente'!E308</f>
        <v>0</v>
      </c>
      <c r="F36" s="13" t="str">
        <f>'3.Todas las competencia(Fuente'!F308</f>
        <v>• Demonstrate appropriate interactions in a range of situations.
• Maintain a field notebook. 
• Submit basic information about the PA in a suitable way.
• Demonstrate supporting knowledge.</v>
      </c>
      <c r="G36" s="13" t="str">
        <f>'3.Todas las competencia(Fuente'!G308</f>
        <v>• Observation. 
• Testimony from supervisor and/or local community members.
• Oral test of knowledge.</v>
      </c>
      <c r="H36" s="15">
        <f>'3.Todas las competencia(Fuente'!H308</f>
        <v>0</v>
      </c>
    </row>
    <row r="37" spans="1:8" ht="100.8" x14ac:dyDescent="0.3">
      <c r="A37" s="20" t="str">
        <f>'3.Todas las competencia(Fuente'!A309</f>
        <v>COM 1.2</v>
      </c>
      <c r="B37" s="22" t="str">
        <f>'3.Todas las competencia(Fuente'!B309</f>
        <v>Llevar a cabo trabajo de extensión en campo con comunidades locales.</v>
      </c>
      <c r="C37" s="13" t="str">
        <f>'3.Todas las competencia(Fuente'!C309</f>
        <v xml:space="preserve">● Trabajar bajo supervisión en la implementación práctica conjunta de
actividades de extensión comunitaria.
● Las actividades relevantes incluyen muestreos básicos, agricultura,
construcción, salud y bienestar, uso sostenible, educación, etc.
● Trabajar de manera participativa, inclusiva y sensible.
● Registrar e informar sobre actividades y resultados.
</v>
      </c>
      <c r="D37" s="13" t="str">
        <f>'3.Todas las competencia(Fuente'!D309</f>
        <v xml:space="preserve">● Políticas y regulaciones de las APs que afectan a
personas locales.
● Diversidad de actores locales, comunidades y
culturas.
● Costumbres locales, reglas, tradiciones, idiomas,
prácticas y medios de vida.
</v>
      </c>
      <c r="E37" s="15">
        <f>'3.Todas las competencia(Fuente'!E309</f>
        <v>0</v>
      </c>
      <c r="F37" s="13" t="str">
        <f>'3.Todas las competencia(Fuente'!F309</f>
        <v xml:space="preserve"> •Provide evidence of successful conduct of local extension/outreach work.
• Demonstrate supporting knowledge.</v>
      </c>
      <c r="G37" s="13" t="str">
        <f>'3.Todas las competencia(Fuente'!G309</f>
        <v>• Observation. 
• Testimony from supervisor and/or local community members.
• Oral test of knowledge.</v>
      </c>
      <c r="H37" s="15">
        <f>'3.Todas las competencia(Fuente'!H309</f>
        <v>0</v>
      </c>
    </row>
  </sheetData>
  <sheetProtection algorithmName="SHA-512" hashValue="TV5rWUCD6mD2M7zx/kNIJByY0YWBTu5Q9WBVL91NhOfkq2LpW5BJpXzRNWXfq3mZxkqdbmp3xuQpu6Vg4lUxZw==" saltValue="u2zmNKPI2Jg9oz3W7OaKTA==" spinCount="100000" sheet="1" objects="1" scenarios="1" autoFilter="0"/>
  <mergeCells count="6">
    <mergeCell ref="F33:H33"/>
    <mergeCell ref="F4:H4"/>
    <mergeCell ref="F12:H12"/>
    <mergeCell ref="F23:H23"/>
    <mergeCell ref="A1:E1"/>
    <mergeCell ref="F1:H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8000"/>
  </sheetPr>
  <dimension ref="A1:H39"/>
  <sheetViews>
    <sheetView showZeros="0" topLeftCell="A36" zoomScale="60" zoomScaleNormal="60" workbookViewId="0"/>
  </sheetViews>
  <sheetFormatPr defaultColWidth="9.109375" defaultRowHeight="14.4" outlineLevelRow="4" outlineLevelCol="2" x14ac:dyDescent="0.3"/>
  <cols>
    <col min="1" max="1" width="22.8867187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57">
        <f>'3.Todas las competencia(Fuente'!F179</f>
        <v>0</v>
      </c>
      <c r="G2" s="166">
        <f>'3.Todas las competencia(Fuente'!F179</f>
        <v>0</v>
      </c>
      <c r="H2" s="57">
        <f>'3.Todas las competencia(Fuente'!G179</f>
        <v>0</v>
      </c>
    </row>
    <row r="3" spans="1:8" s="93" customFormat="1" ht="84" outlineLevel="2" x14ac:dyDescent="0.4">
      <c r="A3" s="87" t="str">
        <f>'3.Todas las competencia(Fuente'!A310</f>
        <v>CATEGORÍA</v>
      </c>
      <c r="B3" s="87" t="str">
        <f>'3.Todas las competencia(Fuente'!B310</f>
        <v>TRP. TURISMO, RECREACIÓN Y USO PÚBLICO</v>
      </c>
      <c r="C3" s="124" t="str">
        <f>'3.Todas las competencia(Fuente'!C310</f>
        <v>Brindar oportunidades de turismo y recreación que sean ambiental y económicamente sostenibles, tanto dentro como en los alrededores de las áreas protegidas.</v>
      </c>
      <c r="D3" s="125" t="str">
        <f>'3.Todas las competencia(Fuente'!D310</f>
        <v xml:space="preserve"> </v>
      </c>
      <c r="E3" s="97">
        <f>'3.Todas las competencia(Fuente'!E310</f>
        <v>0</v>
      </c>
      <c r="F3" s="174">
        <f>'3.Todas las competencia(Fuente'!F310</f>
        <v>0</v>
      </c>
      <c r="G3" s="174">
        <f>'3.Todas las competencia(Fuente'!G310</f>
        <v>0</v>
      </c>
      <c r="H3" s="97">
        <f>'3.Todas las competencia(Fuente'!H310</f>
        <v>0</v>
      </c>
    </row>
    <row r="4" spans="1:8" ht="56.25" customHeight="1" outlineLevel="4" x14ac:dyDescent="0.3">
      <c r="A4" s="79" t="str">
        <f>'3.Todas las competencia(Fuente'!A311</f>
        <v>CÓDIGO DE NIVEL</v>
      </c>
      <c r="B4" s="79" t="str">
        <f>'3.Todas las competencia(Fuente'!B311</f>
        <v xml:space="preserve">NOMBRE DEL NIVEL </v>
      </c>
      <c r="C4" s="126" t="str">
        <f>'3.Todas las competencia(Fuente'!C311</f>
        <v>COMPETENCIA GENERAL PARA EL NIVEL</v>
      </c>
      <c r="D4" s="126" t="str">
        <f>'3.Todas las competencia(Fuente'!D311</f>
        <v>CONOCIMIENTO Y COMPRENSION GENERAL DE APOYO PARA EL NIVEL</v>
      </c>
      <c r="E4" s="80" t="str">
        <f>'3.Todas las competencia(Fuente'!E311</f>
        <v>COMPETENCIAS ASOCIADAS PARA EL NIVEL</v>
      </c>
      <c r="F4" s="438" t="str">
        <f>'3.Todas las competencia(Fuente'!F311</f>
        <v xml:space="preserve"> ASSESSMENT/CERTIFICATION EXAMPLES</v>
      </c>
      <c r="G4" s="439">
        <f>'3.Todas las competencia(Fuente'!G311</f>
        <v>0</v>
      </c>
      <c r="H4" s="439">
        <f>'3.Todas las competencia(Fuente'!H311</f>
        <v>0</v>
      </c>
    </row>
    <row r="5" spans="1:8" ht="140.25" customHeight="1" outlineLevel="3" x14ac:dyDescent="0.3">
      <c r="A5" s="78" t="str">
        <f>'3.Todas las competencia(Fuente'!A312</f>
        <v>TRP 4</v>
      </c>
      <c r="B5" s="78" t="str">
        <f>'3.Todas las competencia(Fuente'!B312</f>
        <v>TURISMO, RECREACION Y USO PUBLICO.
NIVEL 4</v>
      </c>
      <c r="C5" s="127" t="str">
        <f>'3.Todas las competencia(Fuente'!C312</f>
        <v>Facilitar la prestación de oportunidades en todo el sistema, para el turismo y la recreación, que sean ambiental y económicamente sostenibles.</v>
      </c>
      <c r="D5" s="128" t="str">
        <f>'3.Todas las competencia(Fuente'!D312</f>
        <v xml:space="preserve">● Política y legislación nacional e internacional
relacionada con turismo.
● Tendencias nacionales e internacionales del
turismo.
● Significados de los dife entes tipos de turismo
(ecoturismo, agroturismo, turismo basado en la
naturaleza, etc.)
● Funcionamiento del sector turístico.
</v>
      </c>
      <c r="E5" s="55" t="str">
        <f>'3.Todas las competencia(Fuente'!E312</f>
        <v>PPP 4; ORG 4; AWA 4; CAC 4; TEC 2; ADR 4</v>
      </c>
      <c r="F5" s="168" t="str">
        <f>'3.Todas las competencia(Fuente'!F312</f>
        <v>EXAMPLE PERFORMANCE CRITERIA</v>
      </c>
      <c r="G5" s="168" t="str">
        <f>'3.Todas las competencia(Fuente'!G312</f>
        <v>EXAMPLE MEANS OF ASSESSMENT</v>
      </c>
      <c r="H5" s="64" t="str">
        <f>'3.Todas las competencia(Fuente'!H312</f>
        <v>RECOMMENDED PRIOR COMPETENCE REQUIREMENTS FOR THE LEVEL</v>
      </c>
    </row>
    <row r="6" spans="1:8" s="45" customFormat="1" ht="37.5" customHeight="1" outlineLevel="4" x14ac:dyDescent="0.35">
      <c r="A6" s="11" t="str">
        <f>'3.Todas las competencia(Fuente'!A313</f>
        <v>Código</v>
      </c>
      <c r="B6" s="11" t="str">
        <f>'3.Todas las competencia(Fuente'!B313</f>
        <v>Declaración de la competencia. El individuo deberá ser capaz de:</v>
      </c>
      <c r="C6" s="136" t="str">
        <f>'3.Todas las competencia(Fuente'!C313</f>
        <v>Detalles, alcance y variaciones.
Una breve explicación de la competencia.</v>
      </c>
      <c r="D6" s="137" t="str">
        <f>'3.Todas las competencia(Fuente'!D313</f>
        <v>Principales requerimientos de conocimiento para la competencia.</v>
      </c>
      <c r="E6" s="90" t="str">
        <f>'3.Todas las competencia(Fuente'!E313</f>
        <v xml:space="preserve"> </v>
      </c>
      <c r="F6" s="172" t="str">
        <f>'3.Todas las competencia(Fuente'!F313</f>
        <v>Example performance criteria for certification</v>
      </c>
      <c r="G6" s="172" t="str">
        <f>'3.Todas las competencia(Fuente'!G313</f>
        <v>Example means of assessment</v>
      </c>
      <c r="H6" s="98" t="str">
        <f>'3.Todas las competencia(Fuente'!H313</f>
        <v>UNI; TRP 3; CAC 3</v>
      </c>
    </row>
    <row r="7" spans="1:8" ht="144" outlineLevel="4" x14ac:dyDescent="0.3">
      <c r="A7" s="20" t="str">
        <f>'3.Todas las competencia(Fuente'!A314</f>
        <v>TRP 4.1</v>
      </c>
      <c r="B7" s="22" t="str">
        <f>'3.Todas las competencia(Fuente'!B314</f>
        <v>Coordinar el desarrollo de una política y estrategia nacional para el uso público, turismo y recreación, dentro y en los
alrededores de las áreas protegidas.</v>
      </c>
      <c r="C7" s="13" t="str">
        <f>'3.Todas las competencia(Fuente'!C314</f>
        <v>● Analizar los marcos legales y regulatorios para el turismo.
● Identificar tipos de actividades de turismo y ecreación tanto
apropiadas como incompatibles con las áreas protegidas.
● Desarrollar una estrategia nacional, lineamientos, normas y
procedimientos operativos estandarizados para el acceso público y
desarrollo de actividades en las AP.</v>
      </c>
      <c r="D7" s="13" t="str">
        <f>'3.Todas las competencia(Fuente'!D314</f>
        <v>● Leyes nacionales y políticas para el turismo.
● Funcionamiento del sector turístico nacional.
● Principios y prácticas de turismo sostenible en el
contexto de las AP.
● Oferta actual y oportunidades para el uso
público en AP.</v>
      </c>
      <c r="E7" s="14">
        <f>'3.Todas las competencia(Fuente'!E314</f>
        <v>0</v>
      </c>
      <c r="F7" s="13" t="str">
        <f>'3.Todas las competencia(Fuente'!F314</f>
        <v>• Submit an analysis of requirements for improving the legal and regulatory framework for tourism.
• Submit and mobilise a national/regional strategy for development of sustainable public use, tourism and recreation in PAs.</v>
      </c>
      <c r="G7" s="13" t="str">
        <f>'3.Todas las competencia(Fuente'!G314</f>
        <v>• Accreditation of prior qualifications and experience.
• Evidence portfolio assessment. and interview.</v>
      </c>
      <c r="H7" s="14">
        <f>'3.Todas las competencia(Fuente'!H314</f>
        <v>0</v>
      </c>
    </row>
    <row r="8" spans="1:8" ht="172.8" outlineLevel="4" x14ac:dyDescent="0.3">
      <c r="A8" s="20" t="str">
        <f>'3.Todas las competencia(Fuente'!A315</f>
        <v>TRP 4.2</v>
      </c>
      <c r="B8" s="22" t="str">
        <f>'3.Todas las competencia(Fuente'!B315</f>
        <v>Facilitar la provisión de oportunidades apropiadas para el uso público, turismo y recreación sostenibles, en todo el sistema de áreas protegidas.</v>
      </c>
      <c r="C8" s="13" t="str">
        <f>'3.Todas las competencia(Fuente'!C315</f>
        <v>● Garantizar el establecimiento de APs en categorías que permitan el
turismo y la recreación.
● Apoyar a los directores de APs para desarrollar instalaciones,
oportunidades y programas de recreación, turismo y uso público
apropiados.
● Promover los beneficios del turismo esponsable en las AP, para los
gestores de AP, las comunidades y economías locales.
● Facilitar que el personal de APs tenga acceso a información,
orientación, capacitación, asesoramiento, proyectos, etc.
● Fomentar alianzas con el sector turístico para el desarrollo y
comercialización de instalaciones, servicios y productos turísticos
apropiados.</v>
      </c>
      <c r="D8" s="13" t="str">
        <f>'3.Todas las competencia(Fuente'!D315</f>
        <v>● Oportunidades y limitaciones para el turismo y
recreación en APs en todo el sistema.
● Principios y prácticas de turismo sostenible en el
contexto de las AP.
● Oferta actual y oportunidades para el uso
público en las AP.</v>
      </c>
      <c r="E8" s="14">
        <f>'3.Todas las competencia(Fuente'!E315</f>
        <v>0</v>
      </c>
      <c r="F8" s="13" t="str">
        <f>'3.Todas las competencia(Fuente'!F315</f>
        <v>• Submit evidence of an appropriate and balanced range of opportunities for tourism, recreation and public use across the PA system.
• Demonstrate supporting knowledge.</v>
      </c>
      <c r="G8" s="13" t="str">
        <f>'3.Todas las competencia(Fuente'!G315</f>
        <v>• Accreditation of prior qualifications and experience.
• Evidence portfolio assessment.</v>
      </c>
      <c r="H8" s="14">
        <f>'3.Todas las competencia(Fuente'!H315</f>
        <v>0</v>
      </c>
    </row>
    <row r="9" spans="1:8" ht="86.4" outlineLevel="4" x14ac:dyDescent="0.3">
      <c r="A9" s="20" t="str">
        <f>'3.Todas las competencia(Fuente'!A316</f>
        <v>TRP 4.3</v>
      </c>
      <c r="B9" s="22" t="str">
        <f>'3.Todas las competencia(Fuente'!B316</f>
        <v>Promover las áreas protegidas como destinos para el uso público, el turismo sostenible y la recreación.</v>
      </c>
      <c r="C9" s="13" t="str">
        <f>'3.Todas las competencia(Fuente'!C316</f>
        <v>● Trabajar con autoridades nacionales, agencias y el sector privado para
desarrollar, comercializar y promover oportunidades de turismo en
áreas protegidas.
● Asegurar que se incluyan los sistemas de áreas protegidas en los
planes y políticas nacionales para la promoción del turismo.</v>
      </c>
      <c r="D9" s="13" t="str">
        <f>'3.Todas las competencia(Fuente'!D316</f>
        <v>● Oportunidades para turismo y recreación en AP.
● Funcionamiento y tendencias del sector turístico
(a nivel nacional e internacional).
● Enfoques y técnicas de mercadeo.</v>
      </c>
      <c r="E9" s="14">
        <f>'3.Todas las competencia(Fuente'!E316</f>
        <v>0</v>
      </c>
      <c r="F9" s="13" t="str">
        <f>'3.Todas las competencia(Fuente'!F316</f>
        <v>• Submit a national/regional marketing campaign for public use, tourism and recreation in PAs.
• Demonstrate supporting knowledge.</v>
      </c>
      <c r="G9" s="13" t="str">
        <f>'3.Todas las competencia(Fuente'!G316</f>
        <v>• Accreditation of prior qualifications and experience.
• Evidence portfolio assessment.</v>
      </c>
      <c r="H9" s="14">
        <f>'3.Todas las competencia(Fuente'!H316</f>
        <v>0</v>
      </c>
    </row>
    <row r="10" spans="1:8" ht="86.4" outlineLevel="4" x14ac:dyDescent="0.3">
      <c r="A10" s="20" t="str">
        <f>'3.Todas las competencia(Fuente'!A317</f>
        <v>TRP 4.4</v>
      </c>
      <c r="B10" s="22" t="str">
        <f>'3.Todas las competencia(Fuente'!B317</f>
        <v>Contribuir significativamente con iniciativas internacionales
para desarrollar turismo sostenible y recreación, dentro y en los alrededores de las áreas protegidas.</v>
      </c>
      <c r="C10" s="13" t="str">
        <f>'3.Todas las competencia(Fuente'!C317</f>
        <v>● Realizar una contribución significativa y econocida internacionalmente
al turismo y la recreación en las APs (por ejemplo, a través de
publicación especializada de lineamientos, mantener una membresía
activa dentro de un grupo de especialistas de la UICN, presentación en
conferencia o brindar capacitación de alto nivel, etc.).</v>
      </c>
      <c r="D10" s="13" t="str">
        <f>'3.Todas las competencia(Fuente'!D317</f>
        <v>● Opciones y ejemplos de buenas prácticas
para mejorar y ampliar el turismo sostenible
y la recreación, tanto dentro como en los
alrededores de las AP.
● Política y legislación internacional sobre turismo
y recreación en APs / áreas rurales.</v>
      </c>
      <c r="E10" s="14">
        <f>'3.Todas las competencia(Fuente'!E317</f>
        <v>0</v>
      </c>
      <c r="F10" s="13" t="str">
        <f>'3.Todas las competencia(Fuente'!F317</f>
        <v>• Submit evidence of track record of contributions.
• Demonstrate supporting knowledge.</v>
      </c>
      <c r="G10" s="13" t="str">
        <f>'3.Todas las competencia(Fuente'!G317</f>
        <v>• Accreditation of prior qualifications and experience.
• Evidence portfolio assessment.</v>
      </c>
      <c r="H10" s="14">
        <f>'3.Todas las competencia(Fuente'!H317</f>
        <v>0</v>
      </c>
    </row>
    <row r="11" spans="1:8" ht="56.25" customHeight="1" outlineLevel="4" x14ac:dyDescent="0.3">
      <c r="A11" s="79" t="str">
        <f>'3.Todas las competencia(Fuente'!A318</f>
        <v>CÓDIGO DE NIVEL</v>
      </c>
      <c r="B11" s="79" t="str">
        <f>'3.Todas las competencia(Fuente'!B318</f>
        <v xml:space="preserve">NOMBRE DEL NIVEL </v>
      </c>
      <c r="C11" s="126" t="str">
        <f>'3.Todas las competencia(Fuente'!C318</f>
        <v>COMPETENCIA GENERAL PARA EL NIVEL</v>
      </c>
      <c r="D11" s="126" t="str">
        <f>'3.Todas las competencia(Fuente'!D318</f>
        <v>CONOCIMIENTO Y COMPRENSION GENERAL DE APOYO PARA EL NIVEL</v>
      </c>
      <c r="E11" s="80" t="str">
        <f>'3.Todas las competencia(Fuente'!E318</f>
        <v>COMPETENCIAS ASOCIADAS PARA EL NIVEL</v>
      </c>
      <c r="F11" s="438" t="str">
        <f>'3.Todas las competencia(Fuente'!F318</f>
        <v xml:space="preserve"> ASSESSMENT/CERTIFICATION EXAMPLES</v>
      </c>
      <c r="G11" s="439">
        <f>'3.Todas las competencia(Fuente'!G318</f>
        <v>0</v>
      </c>
      <c r="H11" s="439">
        <f>'3.Todas las competencia(Fuente'!H318</f>
        <v>0</v>
      </c>
    </row>
    <row r="12" spans="1:8" ht="124.8" outlineLevel="3" x14ac:dyDescent="0.3">
      <c r="A12" s="78" t="str">
        <f>'3.Todas las competencia(Fuente'!A319</f>
        <v>TRP 3</v>
      </c>
      <c r="B12" s="78" t="str">
        <f>'3.Todas las competencia(Fuente'!B319</f>
        <v>TURISMO, RECREACION Y USO PUBLICO.
NIVEL 3</v>
      </c>
      <c r="C12" s="127" t="str">
        <f>'3.Todas las competencia(Fuente'!C319</f>
        <v>Dirigir el desarrollo y la implementación de programas apropiados para el turismo sostenible y la recreación, en un área protegida.</v>
      </c>
      <c r="D12" s="128" t="str">
        <f>'3.Todas las competencia(Fuente'!D319</f>
        <v>● Legislación y política organizativa para el
turismo y uso público en áreas protegidas.
● Principios de ecoturismo y turismo basados en
la naturaleza.
● Principios y prácticas para el desarrollo y la
gestión turística.
● Papel del turismo y la visitación en la gestión de
las áreas protegidas.</v>
      </c>
      <c r="E12" s="55" t="str">
        <f>'3.Todas las competencia(Fuente'!E319</f>
        <v xml:space="preserve"> PPP 3; ORG 3: AWA 3; CAC 3; TEC 2; ADR 3</v>
      </c>
      <c r="F12" s="168" t="str">
        <f>'3.Todas las competencia(Fuente'!F319</f>
        <v>EXAMPLE PERFORMANCE CRITERIA</v>
      </c>
      <c r="G12" s="168" t="str">
        <f>'3.Todas las competencia(Fuente'!G319</f>
        <v>EXAMPLE MEANS OF ASSESSMENT</v>
      </c>
      <c r="H12" s="64" t="str">
        <f>'3.Todas las competencia(Fuente'!H319</f>
        <v>RECOMMENDED PRIOR COMPETENCE REQUIREMENTS FOR THE LEVEL</v>
      </c>
    </row>
    <row r="13" spans="1:8" ht="36" outlineLevel="4" x14ac:dyDescent="0.3">
      <c r="A13" s="11" t="str">
        <f>'3.Todas las competencia(Fuente'!A320</f>
        <v>Código</v>
      </c>
      <c r="B13" s="11" t="str">
        <f>'3.Todas las competencia(Fuente'!B320</f>
        <v>Declaración de la competencia. El individuo deberá ser capaz de:</v>
      </c>
      <c r="C13" s="141" t="str">
        <f>'3.Todas las competencia(Fuente'!C320</f>
        <v>Detalles, alcance y variaciones.
Una breve explicación de la competencia.</v>
      </c>
      <c r="D13" s="142" t="str">
        <f>'3.Todas las competencia(Fuente'!D320</f>
        <v>Principales requerimientos de conocimiento para la competencia.</v>
      </c>
      <c r="E13" s="18" t="str">
        <f>'3.Todas las competencia(Fuente'!E320</f>
        <v xml:space="preserve"> </v>
      </c>
      <c r="F13" s="169" t="str">
        <f>'3.Todas las competencia(Fuente'!F320</f>
        <v>Example performance criteria for certification</v>
      </c>
      <c r="G13" s="169" t="str">
        <f>'3.Todas las competencia(Fuente'!G320</f>
        <v>Example means of assessment</v>
      </c>
      <c r="H13" s="36" t="str">
        <f>'3.Todas las competencia(Fuente'!H320</f>
        <v>UNI; TRP 2; CAC 2</v>
      </c>
    </row>
    <row r="14" spans="1:8" ht="123.75" customHeight="1" outlineLevel="4" x14ac:dyDescent="0.3">
      <c r="A14" s="20" t="str">
        <f>'3.Todas las competencia(Fuente'!A321</f>
        <v>TRP 3.1</v>
      </c>
      <c r="B14" s="22" t="str">
        <f>'3.Todas las competencia(Fuente'!B321</f>
        <v>Dirigir el desarrollo de na estrategia y un plan para turismo, recreación y uso público en un área protegida.</v>
      </c>
      <c r="C14" s="13" t="str">
        <f>'3.Todas las competencia(Fuente'!C321</f>
        <v>● Preparar una estrategia y un plan detallado para el turismo y la
recreación sostenible y económicamente viable en un área protegida.
● Realizar análisis de mercado, identificar oportunidades, demanda,
grupos objetivo, actividades adecuadas, necesidades de
infraestructura y equipo, límites, zonas, impactos, requerimientos para
de gestión de visitantes, etc.
● Identificar posibles asociaciones y oportunidades para que las
comunidades de las APs y las empresas locales inviertan, participen y
se beneficien del turismo y la visitación
● Comunicar la estrategia y el plan al personal de APs y a los actores
locales interesados.
● Incorporar la propuesta en la estrategia / plan de gestión general de un
área protegida.</v>
      </c>
      <c r="D14" s="13" t="str">
        <f>'3.Todas las competencia(Fuente'!D321</f>
        <v>● El sector turístico y políticas, estrategias, leyes,
regulaciones e iniciativas relevantes.
● La variedad de oportunidades de recreación
típicamente ofrecidas por las APs y su
compatibilidad con diferentes tipos y categorías
de AP.</v>
      </c>
      <c r="E14" s="14">
        <f>'3.Todas las competencia(Fuente'!E321</f>
        <v>0</v>
      </c>
      <c r="F14" s="13" t="str">
        <f>'3.Todas las competencia(Fuente'!F321</f>
        <v>• Direct the development of and submit a public use strategy and management plan for the PA (separately or as part of the PA management plan).
• Demonstrate supporting knowledge.</v>
      </c>
      <c r="G14" s="13" t="str">
        <f>'3.Todas las competencia(Fuente'!G321</f>
        <v>• Accreditation of prior qualifications and experience.
• Evidence portfolio assessment.</v>
      </c>
      <c r="H14" s="14">
        <f>'3.Todas las competencia(Fuente'!H321</f>
        <v>0</v>
      </c>
    </row>
    <row r="15" spans="1:8" ht="172.8" outlineLevel="4" x14ac:dyDescent="0.3">
      <c r="A15" s="20" t="str">
        <f>'3.Todas las competencia(Fuente'!A322</f>
        <v>TRP 3.2</v>
      </c>
      <c r="B15" s="22" t="str">
        <f>'3.Todas las competencia(Fuente'!B322</f>
        <v>Dirigir el establecimiento y mantenimiento de instalaciones apropiadas, equipo e infraestructura para visitantes.</v>
      </c>
      <c r="C15" s="13" t="str">
        <f>'3.Todas las competencia(Fuente'!C322</f>
        <v>● Establecer y mantener la infraestructura requerida por la visitación
general (acceso, estacionamiento, recepción de visitantes, centros de
información, infraestructura de servicios, etc.).
● Establecer y mantener las instalaciones y equipos específicos
necesarios para una variedad de actividades recreativas apropiadas
para un área protegida.
● Identificar fuentes de financiamiento para el desa ollo de
infraestructura (fondos gubernamentales, proyectos, inversionistas,
etc.).
● Asegurar que las instalaciones y equipos estén bien construidos, sean
seguros, apropiados en escala y diseño y tengan un impacto ambiental
mínimo.</v>
      </c>
      <c r="D15" s="13" t="str">
        <f>'3.Todas las competencia(Fuente'!D322</f>
        <v>● Leyes, regulaciones y procesos para el
diseño, puesta en marcha y construcción de
infraestructura.
● Requisitos de infraestructura y equipamiento
para actividades recreativas específicas
● Principios y prácticas de bajo impacto, de
diseño y construcción “verde”.
● Puesta en marcha y gestión de proyectos de
construcción (ver también PPP 3 y FRM 3).</v>
      </c>
      <c r="E15" s="14">
        <f>'3.Todas las competencia(Fuente'!E322</f>
        <v>0</v>
      </c>
      <c r="F15" s="13" t="str">
        <f>'3.Todas las competencia(Fuente'!F322</f>
        <v>• Submit evidence of successful planning, establishment and management of relevant, well designed and functional public use infrastructure in the PA.
• Demonstrate supporting knowledge.</v>
      </c>
      <c r="G15" s="13" t="str">
        <f>'3.Todas las competencia(Fuente'!G322</f>
        <v>• Accreditation of prior qualifications and experience.
• Evidence portfolio assessment.</v>
      </c>
      <c r="H15" s="14">
        <f>'3.Todas las competencia(Fuente'!H322</f>
        <v>0</v>
      </c>
    </row>
    <row r="16" spans="1:8" ht="100.8" outlineLevel="4" x14ac:dyDescent="0.3">
      <c r="A16" s="20" t="str">
        <f>'3.Todas las competencia(Fuente'!A323</f>
        <v>TRP 3.3</v>
      </c>
      <c r="B16" s="22" t="str">
        <f>'3.Todas las competencia(Fuente'!B323</f>
        <v>Dirigir el desarrollo de planes de negocios, presupuesto y estructuras tarifarias de los servicios y actividades para visitantes.</v>
      </c>
      <c r="C16" s="13" t="str">
        <f>'3.Todas las competencia(Fuente'!C323</f>
        <v>● Identificar los costos y beneficios financ os de la oferta de turismo y
recreación.
● Identificación de equisitos y competencias del personal.
● Preparar presupuestos y proyecciones financieras
● Velar por que las iniciativas y empresas turísticas sean viables.
● Definir tarifas de entrada, tarifas de usuario, tarifas de concesión, etc</v>
      </c>
      <c r="D16" s="13" t="str">
        <f>'3.Todas las competencia(Fuente'!D323</f>
        <v>● Variedad de opciones para presupuestar y
administrar financieramente la p ovisión de
servicios para visitantes.
● Planificación emp esarial y presupuestos.
● Leyes y regulaciones relacionados con el
desarrollo de negocios.</v>
      </c>
      <c r="E16" s="14">
        <f>'3.Todas las competencia(Fuente'!E323</f>
        <v>0</v>
      </c>
      <c r="F16" s="13" t="str">
        <f>'3.Todas las competencia(Fuente'!F323</f>
        <v>• Direct the development of and submit a financial model and plan and model for the development and operation of public use of the PA.
• Demonstrate supporting knowledge.</v>
      </c>
      <c r="G16" s="13" t="str">
        <f>'3.Todas las competencia(Fuente'!G323</f>
        <v>• Accreditation of prior qualifications and experience.
• Evidence portfolio assessment.</v>
      </c>
      <c r="H16" s="14">
        <f>'3.Todas las competencia(Fuente'!H323</f>
        <v>0</v>
      </c>
    </row>
    <row r="17" spans="1:8" ht="172.8" outlineLevel="4" x14ac:dyDescent="0.3">
      <c r="A17" s="20" t="str">
        <f>'3.Todas las competencia(Fuente'!A324</f>
        <v>TRP 3.4</v>
      </c>
      <c r="B17" s="22" t="str">
        <f>'3.Todas las competencia(Fuente'!B324</f>
        <v>Garantizar que los visitantes tengan visitas seguras, bien organizadas, informativas y agradables.</v>
      </c>
      <c r="C17" s="13" t="str">
        <f>'3.Todas las competencia(Fuente'!C324</f>
        <v>● Garantizar la calidad de la experiencia del visitante y un alto nivel de su
gestión por parte del personal, los concesionarios y los proveedores de
servicios.
● Garantizar la seguridad y el cumplimiento de la normativa por parte de
visitantes, personal y proveedores de servicios.
● Introducir estándares de seguridad y códigos de conducta para
visitantes, personal y proveedores de servicios, así como para
actividades peligrosas.
● Asegurar que el personal / proveedores de servicios estén
adecuadamente capacitados y sean competentes.
● Garantizar la recopilación y preparación de informes de
retroalimentación y datos sobre el uso público.</v>
      </c>
      <c r="D17" s="13" t="str">
        <f>'3.Todas las competencia(Fuente'!D324</f>
        <v>● Legislación relevante.
● Principios y prácticas de gestión de visitantes.
● Enfoques de seguridad, y reducción de
amenazas y riesgos.
● Enfoques y técnicas de muestreo para
visitantes.
● Requerimientos de capacidades del personal
para el manejo del uso público.</v>
      </c>
      <c r="E17" s="14">
        <f>'3.Todas las competencia(Fuente'!E324</f>
        <v>0</v>
      </c>
      <c r="F17" s="13" t="str">
        <f>'3.Todas las competencia(Fuente'!F324</f>
        <v>• Demonstrate successful, well regulated, safe, and positively rated public use of the PA/a visitor season. 
• Demonstrate supporting knowledge.</v>
      </c>
      <c r="G17" s="13" t="str">
        <f>'3.Todas las competencia(Fuente'!G324</f>
        <v>• Accreditation of prior qualifications and experience.
• Evidence portfolio assessment. 
• Testimony of partners.
• Testimony of visitors and visitor statistics.</v>
      </c>
      <c r="H17" s="14">
        <f>'3.Todas las competencia(Fuente'!H324</f>
        <v>0</v>
      </c>
    </row>
    <row r="18" spans="1:8" ht="201.6" outlineLevel="4" x14ac:dyDescent="0.3">
      <c r="A18" s="20" t="str">
        <f>'3.Todas las competencia(Fuente'!A325</f>
        <v>TRP 3.5</v>
      </c>
      <c r="B18" s="22" t="str">
        <f>'3.Todas las competencia(Fuente'!B325</f>
        <v>Garantizar el monitoreo y gestión de los impactos del uso público.</v>
      </c>
      <c r="C18" s="13" t="str">
        <f>'3.Todas las competencia(Fuente'!C325</f>
        <v>● Identificar / p edecir / monitorear los impactos ambientales negativos
del uso público en un área protegida (por ejemplo, matanza y
alteración de la vida silvestre, daño del hábitat, erosión, desechos,
contaminación, vandalismo, especies plaga).
● Identificar / p edecir / monitorear los impactos sociales y culturales
del uso público en un área protegida (por ejemplo, degradación de
las culturas locales, competencia desleal con empresas locales,
comportamientos y prácticas inaceptables para las culturas locales,
etc.)
● Desarrollar soluciones adecuadas (en colaboración con usuarios
y actores locales interesados) para la eliminación o reducción de
impactos.
● Introducir límites a la actividad en función de la capacidad de carga y /
o límites de cambio aceptable.</v>
      </c>
      <c r="D18" s="13" t="str">
        <f>'3.Todas las competencia(Fuente'!D325</f>
        <v>● Rango potencial de impactos de recreación
y uso público, así como opciones para la
reducción del impacto.
● Especies, ecosistemas y ubicaciones que son
particularmente vulnerables.
● Enfoques para definir las capacidades de carga
y determinación de límites de cambio aceptable.
● Técnicas de monitoreo de impacto.</v>
      </c>
      <c r="E18" s="14">
        <f>'3.Todas las competencia(Fuente'!E325</f>
        <v>0</v>
      </c>
      <c r="F18" s="13" t="str">
        <f>'3.Todas las competencia(Fuente'!F325</f>
        <v>• Submit evidence of effective identification and management (removal, mitigation, reduction) of threats and impacts.
• Demonstrate supporting knowledge.</v>
      </c>
      <c r="G18" s="13" t="str">
        <f>'3.Todas las competencia(Fuente'!G325</f>
        <v>• Accreditation of prior qualifications and experience.
• Evidence portfolio assessment. 
• Testimony of PA communities/partners.</v>
      </c>
      <c r="H18" s="14">
        <f>'3.Todas las competencia(Fuente'!H325</f>
        <v>0</v>
      </c>
    </row>
    <row r="19" spans="1:8" ht="86.4" outlineLevel="4" x14ac:dyDescent="0.3">
      <c r="A19" s="20" t="str">
        <f>'3.Todas las competencia(Fuente'!A326</f>
        <v>TRP 3.6</v>
      </c>
      <c r="B19" s="22" t="str">
        <f>'3.Todas las competencia(Fuente'!B326</f>
        <v>Facilitar la promoción de oportunidades para el turismo, la recreación y el uso público.</v>
      </c>
      <c r="C19" s="13" t="str">
        <f>'3.Todas las competencia(Fuente'!C326</f>
        <v>● Trabajar con agencias gubernamentales y el sector privado para
mercadear y promover un área protegida como destino.
● Colaborar en el mercadeo con otras atracciones y proveedores de
servicios.
● Organizar el mercadeo directo a través de publicidad, internet, medios,
etc.</v>
      </c>
      <c r="D19" s="13" t="str">
        <f>'3.Todas las competencia(Fuente'!D326</f>
        <v>● Prioridades, tendencias y políticas relevantes
para el sector turístico.
● Variedad de oportunidades para mercadeo y
técnicas de mercadeo.</v>
      </c>
      <c r="E19" s="14">
        <f>'3.Todas las competencia(Fuente'!E326</f>
        <v>0</v>
      </c>
      <c r="F19" s="13" t="str">
        <f>'3.Todas las competencia(Fuente'!F326</f>
        <v>• Submit a marketing plan for the PA and evidence of effective implementation.
• Demonstrate supporting knowledge.</v>
      </c>
      <c r="G19" s="13" t="str">
        <f>'3.Todas las competencia(Fuente'!G326</f>
        <v>• Accreditation of prior qualifications and experience.
• Evidence portfolio assessment. 
• Assessment of changes in visitation.</v>
      </c>
      <c r="H19" s="14">
        <f>'3.Todas las competencia(Fuente'!H326</f>
        <v>0</v>
      </c>
    </row>
    <row r="20" spans="1:8" ht="129.6" outlineLevel="4" x14ac:dyDescent="0.3">
      <c r="A20" s="20" t="str">
        <f>'3.Todas las competencia(Fuente'!A327</f>
        <v>TRP 3.7</v>
      </c>
      <c r="B20" s="22" t="str">
        <f>'3.Todas las competencia(Fuente'!B327</f>
        <v>Establecer alianzas y acuerdos con comunidades y empresas
de turismo y recreación.</v>
      </c>
      <c r="C20" s="13" t="str">
        <f>'3.Todas las competencia(Fuente'!C327</f>
        <v>● Tomar medidas positivas para alentar y permitir que las personas y
empresas locales se sumen y se beneficien de la oferta de ecreación
de un área protegida (por ejemplo, a través del suministro de bienes
y servicios a los visitantes y la operación de sitios y actividades de
recreación).
● Negociar concesiones / franquicias / acuerdos para la operación de
instalaciones y provisión de servicios.</v>
      </c>
      <c r="D20" s="13" t="str">
        <f>'3.Todas las competencia(Fuente'!D327</f>
        <v>● La economía local y los actores locales
interesados.
● Desarrollo de pequeñas empresas.
● Gestión de contratos y franquicias (ver FRM).</v>
      </c>
      <c r="E20" s="14">
        <f>'3.Todas las competencia(Fuente'!E327</f>
        <v>0</v>
      </c>
      <c r="F20" s="13" t="str">
        <f>'3.Todas las competencia(Fuente'!F327</f>
        <v>• Submit evidence of successful development of local tourism related enterprises and linked growth of the local economy over a period of at least months.
• Demonstrate supporting knowledge.</v>
      </c>
      <c r="G20" s="13" t="str">
        <f>'3.Todas las competencia(Fuente'!G327</f>
        <v>• Accreditation of prior qualifications and experience.
• Evidence portfolio assessment. 
• Testimony of service providers.</v>
      </c>
      <c r="H20" s="14">
        <f>'3.Todas las competencia(Fuente'!H327</f>
        <v>0</v>
      </c>
    </row>
    <row r="21" spans="1:8" ht="56.25" customHeight="1" outlineLevel="4" x14ac:dyDescent="0.3">
      <c r="A21" s="79" t="str">
        <f>'3.Todas las competencia(Fuente'!A328</f>
        <v>CÓDIGO DE NIVEL</v>
      </c>
      <c r="B21" s="79" t="str">
        <f>'3.Todas las competencia(Fuente'!B328</f>
        <v xml:space="preserve">NOMBRE DEL NIVEL </v>
      </c>
      <c r="C21" s="126" t="str">
        <f>'3.Todas las competencia(Fuente'!C328</f>
        <v>COMPETENCIA GENERAL PARA EL NIVEL</v>
      </c>
      <c r="D21" s="126" t="str">
        <f>'3.Todas las competencia(Fuente'!D328</f>
        <v>CONOCIMIENTO Y COMPRENSION GENERAL DE APOYO PARA EL NIVEL</v>
      </c>
      <c r="E21" s="80" t="str">
        <f>'3.Todas las competencia(Fuente'!E328</f>
        <v>COMPETENCIAS ASOCIADAS PARA EL NIVEL</v>
      </c>
      <c r="F21" s="438" t="str">
        <f>'3.Todas las competencia(Fuente'!F328</f>
        <v xml:space="preserve"> ASSESSMENT/CERTIFICATION EXAMPLES</v>
      </c>
      <c r="G21" s="439">
        <f>'3.Todas las competencia(Fuente'!G328</f>
        <v>0</v>
      </c>
      <c r="H21" s="439">
        <f>'3.Todas las competencia(Fuente'!H328</f>
        <v>0</v>
      </c>
    </row>
    <row r="22" spans="1:8" ht="69" customHeight="1" outlineLevel="3" x14ac:dyDescent="0.3">
      <c r="A22" s="78" t="str">
        <f>'3.Todas las competencia(Fuente'!A329</f>
        <v>TRP 2</v>
      </c>
      <c r="B22" s="78" t="str">
        <f>'3.Todas las competencia(Fuente'!B329</f>
        <v>TURISMO RECREACION Y USO PUBLICO.
NIVEL 2</v>
      </c>
      <c r="C22" s="127" t="str">
        <f>'3.Todas las competencia(Fuente'!C329</f>
        <v>Planificar, administrar y monitorear programas, actividades y servicios para visitantes a un área protegida.</v>
      </c>
      <c r="D22" s="128" t="str">
        <f>'3.Todas las competencia(Fuente'!D329</f>
        <v>● Políticas y procedimientos organizacionales
para el turismo, la recreación y el uso público.
● Papel del turismo y la visitación en el manejo
de áreas protegidas.
● Principios básicos de ecoturismo y turismo
basado en la naturaleza.
● El sector turístico en la región alrededor del
área protegida.</v>
      </c>
      <c r="E22" s="55" t="str">
        <f>'3.Todas las competencia(Fuente'!E329</f>
        <v xml:space="preserve"> AWA 2; CAC 2; COM 2; TEC 2; ADR 2</v>
      </c>
      <c r="F22" s="168" t="str">
        <f>'3.Todas las competencia(Fuente'!F329</f>
        <v>EXAMPLE PERFORMANCE CRITERIA</v>
      </c>
      <c r="G22" s="168" t="str">
        <f>'3.Todas las competencia(Fuente'!G329</f>
        <v>EXAMPLE MEANS OF ASSESSMENT</v>
      </c>
      <c r="H22" s="64" t="str">
        <f>'3.Todas las competencia(Fuente'!H329</f>
        <v>RECOMMENDED PRIOR COMPETENCE REQUIREMENTS FOR THE LEVEL</v>
      </c>
    </row>
    <row r="23" spans="1:8" ht="36" outlineLevel="4" x14ac:dyDescent="0.3">
      <c r="A23" s="11" t="str">
        <f>'3.Todas las competencia(Fuente'!A330</f>
        <v>Código</v>
      </c>
      <c r="B23" s="11" t="str">
        <f>'3.Todas las competencia(Fuente'!B330</f>
        <v>Declaración de la competencia. El individuo deberá ser capaz de:</v>
      </c>
      <c r="C23" s="141" t="str">
        <f>'3.Todas las competencia(Fuente'!C330</f>
        <v>Detalles, alcance y variaciones.
Una breve explicación de la competencia.</v>
      </c>
      <c r="D23" s="142" t="str">
        <f>'3.Todas las competencia(Fuente'!D330</f>
        <v>Principales requerimientos de conocimiento para la competencia.</v>
      </c>
      <c r="E23" s="18" t="str">
        <f>'3.Todas las competencia(Fuente'!E330</f>
        <v xml:space="preserve"> </v>
      </c>
      <c r="F23" s="169" t="str">
        <f>'3.Todas las competencia(Fuente'!F330</f>
        <v>Example performance criteria for certification</v>
      </c>
      <c r="G23" s="169" t="str">
        <f>'3.Todas las competencia(Fuente'!G330</f>
        <v>Example means of assessment</v>
      </c>
      <c r="H23" s="36" t="str">
        <f>'3.Todas las competencia(Fuente'!H330</f>
        <v>UNI; TRP 1; CAC 1</v>
      </c>
    </row>
    <row r="24" spans="1:8" ht="158.4" outlineLevel="4" x14ac:dyDescent="0.3">
      <c r="A24" s="20" t="str">
        <f>'3.Todas las competencia(Fuente'!A331</f>
        <v>TRP 2.1</v>
      </c>
      <c r="B24" s="23" t="str">
        <f>'3.Todas las competencia(Fuente'!B331</f>
        <v>Gestionar visitas y uso de instalaciones.</v>
      </c>
      <c r="C24" s="13" t="str">
        <f>'3.Todas las competencia(Fuente'!C331</f>
        <v>● Asegurar que las actividades y experiencias de visitación ofrecidas por un
área protegida (y contratistas, socios y franquicias) se llevan a cabo en un
alto nivel (calidad de experiencia, seguridad, supervisión, etc.).
● Garantizar la gestión diaria de las instalaciones (puertas de entrada,
centros de información, parqueos, puntos de venta, senderos, baños,
áreas de juegos, etc.).
● Supervisar al personal responsable de operar las instalaciones y
dirigir actividades para visitantes (guías, intérpretes, guardaparques /
guardabosques recreacionales, personal de recepción).
● Informar problemas y resolverlos cuando sea posible.
● Mantener registros y preparar informes.</v>
      </c>
      <c r="D24" s="13" t="str">
        <f>'3.Todas las competencia(Fuente'!D331</f>
        <v>● Oportunidades de recreación ofrecidas
por el AP y estándares esperados de las
experiencias de los visitantes.
● Normas esperadas de mantenimiento,
condición, higiene, etc. de las instalaciones
para visitantes.
● Regulaciones que afecten el sitio y las
actividades.</v>
      </c>
      <c r="E24" s="14">
        <f>'3.Todas las competencia(Fuente'!E331</f>
        <v>0</v>
      </c>
      <c r="F24" s="13" t="str">
        <f>'3.Todas las competencia(Fuente'!F331</f>
        <v>• Submit evidence of effective management of diverse visitor facilities.
• Submit reports on management activities.
• Demonstrate supporting knowledge.</v>
      </c>
      <c r="G24" s="13" t="str">
        <f>'3.Todas las competencia(Fuente'!G331</f>
        <v>• Accreditation of prior qualifications and experience.
• Evidence portfolio assessment. 
• Testimony from supervisors.
• Test of knowledge.</v>
      </c>
      <c r="H24" s="14">
        <f>'3.Todas las competencia(Fuente'!H331</f>
        <v>0</v>
      </c>
    </row>
    <row r="25" spans="1:8" ht="129.6" outlineLevel="4" x14ac:dyDescent="0.3">
      <c r="A25" s="20" t="str">
        <f>'3.Todas las competencia(Fuente'!A332</f>
        <v>TRP 2.2</v>
      </c>
      <c r="B25" s="23" t="str">
        <f>'3.Todas las competencia(Fuente'!B332</f>
        <v>Gestionar las necesidades y conductas de los visitantes.</v>
      </c>
      <c r="C25" s="13" t="str">
        <f>'3.Todas las competencia(Fuente'!C332</f>
        <v>● Velar que los visitantes estén bien informados, cumplan con las
regulaciones y estén bien controlados / supervisados.
● Supervisar y apoyar guías y personal de turismo que trabajan directamente
con los visitantes.
● Manejar problemas relacionados con los visitantes (conflictos,
emergencias, accidentes, infracciones de la normativa, etc.).</v>
      </c>
      <c r="D25" s="13" t="str">
        <f>'3.Todas las competencia(Fuente'!D332</f>
        <v>● Regulaciones y códigos de conducta de las
áreas protegidas.
● Habilidades interpersonales para tratar con
visitantes en diferentes situaciones (ver CAC).
● Procedimientos de respuesta a emergencias.
● Primeros auxilios (ver FLD).</v>
      </c>
      <c r="E25" s="14">
        <f>'3.Todas las competencia(Fuente'!E332</f>
        <v>0</v>
      </c>
      <c r="F25" s="13" t="str">
        <f>'3.Todas las competencia(Fuente'!F332</f>
        <v>• Submit evidence of successful visitor management.
• Demonstrate specific techniques for dealing with accidents, emergencies, conflicts etc. 
• Demonstrate supporting knowledge.</v>
      </c>
      <c r="G25" s="13" t="str">
        <f>'3.Todas las competencia(Fuente'!G332</f>
        <v>• Accreditation of prior qualifications and experience.
• Evidence portfolio assessment. 
• Testimony from supervisors.
• Test of knowledge.</v>
      </c>
      <c r="H25" s="14">
        <f>'3.Todas las competencia(Fuente'!H332</f>
        <v>0</v>
      </c>
    </row>
    <row r="26" spans="1:8" ht="54.75" customHeight="1" outlineLevel="4" x14ac:dyDescent="0.3">
      <c r="A26" s="20" t="str">
        <f>'3.Todas las competencia(Fuente'!A333</f>
        <v>TRP 2.3</v>
      </c>
      <c r="B26" s="23" t="str">
        <f>'3.Todas las competencia(Fuente'!B333</f>
        <v>Monitorear y administrar los impactos (ambientales y sociales) de la visitación.</v>
      </c>
      <c r="C26" s="13" t="str">
        <f>'3.Todas las competencia(Fuente'!C333</f>
        <v>● Identificar los impactos eales y potenciales del turismo y la recreación en
el ambiente y en los valores sociales de un área protegida.
● Monitorear e informar sobre los impactos utilizando indicadores y métodos
apropiados. Ver también BIO 2
● Definir espuestas y acciones correctivas para abordar los impactos.</v>
      </c>
      <c r="D26" s="13" t="str">
        <f>'3.Todas las competencia(Fuente'!D333</f>
        <v>● Posibles impactos de la visitación.
● Principios y prácticas de monitoreo.
● Rango de posibles acciones para prevenir,
evitar, reducir o mitigar los impactos.</v>
      </c>
      <c r="E26" s="14">
        <f>'3.Todas las competencia(Fuente'!E333</f>
        <v>0</v>
      </c>
      <c r="F26" s="13" t="str">
        <f>'3.Todas las competencia(Fuente'!F333</f>
        <v>• Submit a report on identification and monitoring of visitor impact in the PA.
• Demonstrate supporting knowledge.</v>
      </c>
      <c r="G26" s="13" t="str">
        <f>'3.Todas las competencia(Fuente'!G333</f>
        <v>• Accreditation of prior qualifications and experience.
• Evidence portfolio assessment. 
• Testimony from supervisors.
• Test of knowledge.</v>
      </c>
      <c r="H26" s="14">
        <f>'3.Todas las competencia(Fuente'!H333</f>
        <v>0</v>
      </c>
    </row>
    <row r="27" spans="1:8" ht="81.75" customHeight="1" outlineLevel="4" x14ac:dyDescent="0.3">
      <c r="A27" s="20" t="str">
        <f>'3.Todas las competencia(Fuente'!A334</f>
        <v>TRP 2.4</v>
      </c>
      <c r="B27" s="23" t="str">
        <f>'3.Todas las competencia(Fuente'!B334</f>
        <v>Realizar muestreos sobre visitación, así como el uso de un área protegida y sus instalaciones.</v>
      </c>
      <c r="C27" s="13" t="str">
        <f>'3.Todas las competencia(Fuente'!C334</f>
        <v>● Recopilar y analizar datos cuantitativos y cualitativos sobre el uso público y
la visitación, utilizando una variedad de métodos idóneos.
● Proporcionar informes regulares sobre visitación y uso.
● Hacer recomendaciones basadas en los resultados de los muestreos.</v>
      </c>
      <c r="D27" s="13" t="str">
        <f>'3.Todas las competencia(Fuente'!D334</f>
        <v>● Usos de una variedad de técnicas de
muestreo.
● Técnicas de análisis y presentación.</v>
      </c>
      <c r="E27" s="14">
        <f>'3.Todas las competencia(Fuente'!E334</f>
        <v>0</v>
      </c>
      <c r="F27" s="13" t="str">
        <f>'3.Todas las competencia(Fuente'!F334</f>
        <v>• Submit a report on collection of a range of information about visitors and activities in the PA.
• Demonstrate supporting knowledge.</v>
      </c>
      <c r="G27" s="13" t="str">
        <f>'3.Todas las competencia(Fuente'!G334</f>
        <v>• Accreditation of prior qualifications and experience.
• Evidence portfolio assessment. 
• Testimony from supervisors.
• Test of knowledge.</v>
      </c>
      <c r="H27" s="14">
        <f>'3.Todas las competencia(Fuente'!H334</f>
        <v>0</v>
      </c>
    </row>
    <row r="28" spans="1:8" ht="86.4" outlineLevel="4" x14ac:dyDescent="0.3">
      <c r="A28" s="20" t="str">
        <f>'3.Todas las competencia(Fuente'!A335</f>
        <v>TRP 2.5</v>
      </c>
      <c r="B28" s="23" t="str">
        <f>'3.Todas las competencia(Fuente'!B335</f>
        <v>Gestionar y liderar actividades recreativas especializadas y de
peligro.</v>
      </c>
      <c r="C28" s="13" t="str">
        <f>'3.Todas las competencia(Fuente'!C335</f>
        <v>● Organizar y liderar actividades recreativas avanzadas/ especializadas/ de
peligro (por ejemplo, rafting, montañismo, esquí de fondo, careteo).
● Garantizar que todos los requisitos de seguridad estén en su lugar y se
cumplan.
● Supervisar guías y otro personal.</v>
      </c>
      <c r="D28" s="13" t="str">
        <f>'3.Todas las competencia(Fuente'!D335</f>
        <v>● Detalles completos de actividades y
operación de equipo.
● Procedimientos de emergencia.</v>
      </c>
      <c r="E28" s="14">
        <f>'3.Todas las competencia(Fuente'!E335</f>
        <v>0</v>
      </c>
      <c r="F28" s="13" t="str">
        <f>'3.Todas las competencia(Fuente'!F335</f>
        <v>• Obtain formal certification of leadership of activities.
• Demonstrate effective leadership.
• Demonstrate supporting knowledge.</v>
      </c>
      <c r="G28" s="13" t="str">
        <f>'3.Todas las competencia(Fuente'!G335</f>
        <v>• Accreditation of prior qualifications and experience.
• Evidence portfolio assessment. 
• Testimony from supervisors.
• Test of knowledge.</v>
      </c>
      <c r="H28" s="14">
        <f>'3.Todas las competencia(Fuente'!H335</f>
        <v>0</v>
      </c>
    </row>
    <row r="29" spans="1:8" ht="129.6" outlineLevel="4" x14ac:dyDescent="0.3">
      <c r="A29" s="20" t="str">
        <f>'3.Todas las competencia(Fuente'!A336</f>
        <v>TRP 2.6</v>
      </c>
      <c r="B29" s="23" t="str">
        <f>'3.Todas las competencia(Fuente'!B336</f>
        <v>Administrar el alojamiento de visitantes.</v>
      </c>
      <c r="C29" s="13" t="str">
        <f>'3.Todas las competencia(Fuente'!C336</f>
        <v>● Gestionar casas de huéspedes, hostales, campings, etc. operados por la
administración del área protegida o sus socios.
● Garantizar el suministro de buenos estándares de alojamiento,
instalaciones, higiene y servicio.
● Organizar reservas, logística, facturación, etc.</v>
      </c>
      <c r="D29" s="13" t="str">
        <f>'3.Todas las competencia(Fuente'!D336</f>
        <v>● Leyes y regulaciones que afecten el
alojamiento de visitantes.
● Principios y prácticas para la gestión de la
buena atención de visitantes.</v>
      </c>
      <c r="E29" s="14">
        <f>'3.Todas las competencia(Fuente'!E336</f>
        <v>0</v>
      </c>
      <c r="F29" s="13" t="str">
        <f>'3.Todas las competencia(Fuente'!F336</f>
        <v>• Submit evidence of successful management of visitor accommodation.
• Obtain relevant qualification in hospitality/hotel management.
• Demonstrate supporting knowledge.</v>
      </c>
      <c r="G29" s="13" t="str">
        <f>'3.Todas las competencia(Fuente'!G336</f>
        <v>• Accreditation of prior qualifications and experience.
• Evidence portfolio assessment. 
• Testimony from supervisors.
• Test of knowledge.</v>
      </c>
      <c r="H29" s="14">
        <f>'3.Todas las competencia(Fuente'!H336</f>
        <v>0</v>
      </c>
    </row>
    <row r="30" spans="1:8" ht="115.2" outlineLevel="4" x14ac:dyDescent="0.3">
      <c r="A30" s="20" t="str">
        <f>'3.Todas las competencia(Fuente'!A337</f>
        <v>TRP 2.7</v>
      </c>
      <c r="B30" s="23" t="str">
        <f>'3.Todas las competencia(Fuente'!B337</f>
        <v>Gestionar catering (servicio de comida) para visitantes.</v>
      </c>
      <c r="C30" s="13" t="str">
        <f>'3.Todas las competencia(Fuente'!C337</f>
        <v>● Preparar y proporcionar comidas de calidad, refrigerios, etc. para los
visitantes.
● Garantizar que las instalaciones y equipos adecuados estén en su lugar.
● Garantizar que se contemplen las leyes y regulaciones sobre el servicio de
alimentos y la higiene.
● Supervisar personal de catering.</v>
      </c>
      <c r="D30" s="13" t="str">
        <f>'3.Todas las competencia(Fuente'!D337</f>
        <v>● Leyes y regulaciones que afecten la
preparación de alimentos, el servicio y la
higiene.
● Principios y prácticas de catering y
alimentación.</v>
      </c>
      <c r="E30" s="14">
        <f>'3.Todas las competencia(Fuente'!E337</f>
        <v>0</v>
      </c>
      <c r="F30" s="13" t="str">
        <f>'3.Todas las competencia(Fuente'!F337</f>
        <v>• Submit evidence of successful management of food service.
• Obtain relevant qualification in food preparation/service.
• Demonstrate supporting knowledge.</v>
      </c>
      <c r="G30" s="13" t="str">
        <f>'3.Todas las competencia(Fuente'!G337</f>
        <v>• Accreditation of prior qualifications and experience.
• Evidence portfolio assessment. 
• Testimony from supervisors.
• Test of knowledge.</v>
      </c>
      <c r="H30" s="14">
        <f>'3.Todas las competencia(Fuente'!H337</f>
        <v>0</v>
      </c>
    </row>
    <row r="31" spans="1:8" ht="115.2" outlineLevel="4" x14ac:dyDescent="0.3">
      <c r="A31" s="20" t="str">
        <f>'3.Todas las competencia(Fuente'!A338</f>
        <v>TRP 2.8</v>
      </c>
      <c r="B31" s="23" t="str">
        <f>'3.Todas las competencia(Fuente'!B338</f>
        <v>Administrar actividades de venta y puntos de atención.</v>
      </c>
      <c r="C31" s="13" t="str">
        <f>'3.Todas las competencia(Fuente'!C338</f>
        <v>● Administrar instalaciones que impliquen ventas de bienes y / o servicios a
visitantes (tiendas, puntos de adquisición de entradas, cafeterías, hostales, etc.).
● Mantener la documentación requerida de las ventas.
● Manejar efectivo y / o procesar tarjetas de crédito.
● Gestionar inventarios / pedidos, etc.
● Supervisar al personal de ventas.</v>
      </c>
      <c r="D31" s="13" t="str">
        <f>'3.Todas las competencia(Fuente'!D338</f>
        <v>● Principios y prácticas básicas de venta al por
menor.
● Procedimientos adecuados para hacer
transacciones con dinero.
● Variedad de productos y servicios a la venta.
● Leyes y regulaciones que afecten las ventas.</v>
      </c>
      <c r="E31" s="14">
        <f>'3.Todas las competencia(Fuente'!E338</f>
        <v>0</v>
      </c>
      <c r="F31" s="13" t="str">
        <f>'3.Todas las competencia(Fuente'!F338</f>
        <v>• Submit evidence of successful management of sales outlet.
• Obtain relevant qualification in retail management.
• Demonstrate supporting knowledge.</v>
      </c>
      <c r="G31" s="13" t="str">
        <f>'3.Todas las competencia(Fuente'!G338</f>
        <v>• Accreditation of prior qualifications and experience.
• Evidence portfolio assessment. 
• Testimony from supervisors.
• Test of knowledge.</v>
      </c>
      <c r="H31" s="14">
        <f>'3.Todas las competencia(Fuente'!H338</f>
        <v>0</v>
      </c>
    </row>
    <row r="32" spans="1:8" ht="56.25" customHeight="1" outlineLevel="4" x14ac:dyDescent="0.3">
      <c r="A32" s="79" t="str">
        <f>'3.Todas las competencia(Fuente'!A339</f>
        <v>CÓDIGO DE NIVEL</v>
      </c>
      <c r="B32" s="79" t="str">
        <f>'3.Todas las competencia(Fuente'!B339</f>
        <v xml:space="preserve">NOMBRE DEL NIVEL </v>
      </c>
      <c r="C32" s="126" t="str">
        <f>'3.Todas las competencia(Fuente'!C339</f>
        <v>COMPETENCIA GENERAL PARA EL NIVEL</v>
      </c>
      <c r="D32" s="126" t="str">
        <f>'3.Todas las competencia(Fuente'!D339</f>
        <v>CONOCIMIENTO Y COMPRENSION GENERAL DE APOYO PARA EL NIVEL</v>
      </c>
      <c r="E32" s="80" t="str">
        <f>'3.Todas las competencia(Fuente'!E339</f>
        <v>COMPETENCIAS ASOCIADAS PARA EL NIVEL</v>
      </c>
      <c r="F32" s="438" t="str">
        <f>'3.Todas las competencia(Fuente'!F339</f>
        <v xml:space="preserve"> ASSESSMENT/CERTIFICATION EXAMPLES</v>
      </c>
      <c r="G32" s="439">
        <f>'3.Todas las competencia(Fuente'!G339</f>
        <v>0</v>
      </c>
      <c r="H32" s="439">
        <f>'3.Todas las competencia(Fuente'!H339</f>
        <v>0</v>
      </c>
    </row>
    <row r="33" spans="1:8" ht="75" customHeight="1" outlineLevel="3" x14ac:dyDescent="0.3">
      <c r="A33" s="78" t="str">
        <f>'3.Todas las competencia(Fuente'!A340</f>
        <v>TRP 1</v>
      </c>
      <c r="B33" s="77" t="str">
        <f>'3.Todas las competencia(Fuente'!B340</f>
        <v>TURISMO, RECREACION Y USO PUBLICO.
NIVEL 1</v>
      </c>
      <c r="C33" s="127" t="str">
        <f>'3.Todas las competencia(Fuente'!C340</f>
        <v>Guiar, asistir y supervisar visitantes en áreas protegidas y actividades recreativas.</v>
      </c>
      <c r="D33" s="128" t="str">
        <f>'3.Todas las competencia(Fuente'!D340</f>
        <v>● Papel del turismo y la visitación en la gestión del
área protegida.
● Políticas y procedimientos operativos relevantes.</v>
      </c>
      <c r="E33" s="55" t="str">
        <f>'3.Todas las competencia(Fuente'!E340</f>
        <v>TEC 1; BIO 1; COM 1; ADR 1; CAC 1</v>
      </c>
      <c r="F33" s="168" t="str">
        <f>'3.Todas las competencia(Fuente'!F340</f>
        <v>EXAMPLE PERFORMANCE CRITERIA</v>
      </c>
      <c r="G33" s="168" t="str">
        <f>'3.Todas las competencia(Fuente'!G340</f>
        <v>EXAMPLE MEANS OF ASSESSMENT</v>
      </c>
      <c r="H33" s="64" t="str">
        <f>'3.Todas las competencia(Fuente'!H340</f>
        <v>RECOMMENDED PRIOR COMPETENCE REQUIREMENTS FOR THE LEVEL</v>
      </c>
    </row>
    <row r="34" spans="1:8" s="179" customFormat="1" ht="89.25" customHeight="1" outlineLevel="4" x14ac:dyDescent="0.35">
      <c r="A34" s="11" t="str">
        <f>'3.Todas las competencia(Fuente'!A341</f>
        <v>Código</v>
      </c>
      <c r="B34" s="11" t="str">
        <f>'3.Todas las competencia(Fuente'!B341</f>
        <v>Declaración de la competencia. El individuo deberá ser capaz de:</v>
      </c>
      <c r="C34" s="146" t="str">
        <f>'3.Todas las competencia(Fuente'!C341</f>
        <v>Detalles, alcance y variaciones.
Una breve explicación de la competencia.</v>
      </c>
      <c r="D34" s="147" t="str">
        <f>'3.Todas las competencia(Fuente'!D341</f>
        <v>Principales requerimientos de conocimiento para la competencia.</v>
      </c>
      <c r="E34" s="40" t="str">
        <f>'3.Todas las competencia(Fuente'!E341</f>
        <v xml:space="preserve"> </v>
      </c>
      <c r="F34" s="172" t="str">
        <f>'3.Todas las competencia(Fuente'!F341</f>
        <v>Example performance criteria for certification</v>
      </c>
      <c r="G34" s="172" t="str">
        <f>'3.Todas las competencia(Fuente'!G341</f>
        <v>Example means of assessment</v>
      </c>
      <c r="H34" s="98" t="str">
        <f>'3.Todas las competencia(Fuente'!H341</f>
        <v>UNI; FLD 1; AWA 1</v>
      </c>
    </row>
    <row r="35" spans="1:8" ht="86.4" outlineLevel="4" x14ac:dyDescent="0.3">
      <c r="A35" s="20" t="str">
        <f>'3.Todas las competencia(Fuente'!A342</f>
        <v>TRP 1.1</v>
      </c>
      <c r="B35" s="23" t="str">
        <f>'3.Todas las competencia(Fuente'!B342</f>
        <v>Dar la bienvenida, ayudar y regular la visitación en el sitio.</v>
      </c>
      <c r="C35" s="13" t="str">
        <f>'3.Todas las competencia(Fuente'!C342</f>
        <v>● Dar instrucciones, brindar recomendaciones básicas a los visitantes
sobre oportunidades de recreación, seguridad, actividades permitidas
y prohibidas.
● Responder adecuadamente y con precisión a preguntas y quejas.
● Responder correctamente a infracción de códigos, regulaciones o
comportamiento inapropiado.</v>
      </c>
      <c r="D35" s="13" t="str">
        <f>'3.Todas las competencia(Fuente'!D342</f>
        <v>● Oportunidades de recreación y regulaciones en
el AP.
● Habilidades de comunicación verbal.
● Ver también AWA y CAC.</v>
      </c>
      <c r="E35" s="14">
        <f>'3.Todas las competencia(Fuente'!E342</f>
        <v>0</v>
      </c>
      <c r="F35" s="13" t="str">
        <f>'3.Todas las competencia(Fuente'!F342</f>
        <v>• Demonstrate interactions with visitors in 3 different typical situations.
• Demonstrate supporting knowledge.</v>
      </c>
      <c r="G35" s="13" t="str">
        <f>'3.Todas las competencia(Fuente'!G342</f>
        <v>• Practical test/observation/ simulation.
• Oral test of knowledge.</v>
      </c>
      <c r="H35" s="14">
        <f>'3.Todas las competencia(Fuente'!H342</f>
        <v>0</v>
      </c>
    </row>
    <row r="36" spans="1:8" ht="72" outlineLevel="4" x14ac:dyDescent="0.3">
      <c r="A36" s="20" t="str">
        <f>'3.Todas las competencia(Fuente'!A343</f>
        <v>TRP 1.2</v>
      </c>
      <c r="B36" s="23" t="str">
        <f>'3.Todas las competencia(Fuente'!B343</f>
        <v>Responder ante emergencias y accidentes de los visitantes.</v>
      </c>
      <c r="C36" s="13" t="str">
        <f>'3.Todas las competencia(Fuente'!C343</f>
        <v>● Seguir los procedimientos para informar y responder a accidentes,
emergencias y otros problemas que afecten a los visitantes de un área
protegida.</v>
      </c>
      <c r="D36" s="13" t="str">
        <f>'3.Todas las competencia(Fuente'!D343</f>
        <v>● Primeros auxilios (ver FLD).
● Procedimientos de emergencia en el AP para
tratar accidentes y urgencias.</v>
      </c>
      <c r="E36" s="14">
        <f>'3.Todas las competencia(Fuente'!E343</f>
        <v>0</v>
      </c>
      <c r="F36" s="13" t="str">
        <f>'3.Todas las competencia(Fuente'!F343</f>
        <v>• Demonstrate correct actions and response in 3 different typical situations.
• Demonstrate supporting knowledge.</v>
      </c>
      <c r="G36" s="13" t="str">
        <f>'3.Todas las competencia(Fuente'!G343</f>
        <v>• Practical test/observation/ simulation.
• Oral test of knowledge.</v>
      </c>
      <c r="H36" s="14">
        <f>'3.Todas las competencia(Fuente'!H343</f>
        <v>0</v>
      </c>
    </row>
    <row r="37" spans="1:8" ht="85.5" customHeight="1" outlineLevel="4" x14ac:dyDescent="0.3">
      <c r="A37" s="20" t="str">
        <f>'3.Todas las competencia(Fuente'!A344</f>
        <v>TRP 1.3</v>
      </c>
      <c r="B37" s="23" t="str">
        <f>'3.Todas las competencia(Fuente'!B344</f>
        <v>Guiar básicamente en actividades de los visitantes.</v>
      </c>
      <c r="C37" s="13" t="str">
        <f>'3.Todas las competencia(Fuente'!C344</f>
        <v>● Dirigir de forma correcta y segura actividades recreativas en campo
(no peligrosas, no especializadas, por ejemplo, caminatas guiadas,
senderos naturales, caminatas cortas, recorridos de exposiciones,
etc.).
● Proporcionar información y asistencia apropiada a los participantes.</v>
      </c>
      <c r="D37" s="13" t="str">
        <f>'3.Todas las competencia(Fuente'!D344</f>
        <v>● Instalaciones recreativas y programas ofrecidos
por el AP.
● Habilidades de campo (ver FLD).
● Habilidades de comunicación y sensibilización
(ver AWA y CAC).</v>
      </c>
      <c r="E37" s="14">
        <f>'3.Todas las competencia(Fuente'!E344</f>
        <v>0</v>
      </c>
      <c r="F37" s="13" t="str">
        <f>'3.Todas las competencia(Fuente'!F344</f>
        <v>• Demonstrate leadership of at least 2 typical visitor activities
• Demonstrate supporting knowledge.</v>
      </c>
      <c r="G37" s="13" t="str">
        <f>'3.Todas las competencia(Fuente'!G344</f>
        <v>• Practical test/observation/ simulation.
• Oral test of knowledge.</v>
      </c>
      <c r="H37" s="14">
        <f>'3.Todas las competencia(Fuente'!H344</f>
        <v>0</v>
      </c>
    </row>
    <row r="38" spans="1:8" ht="75.75" customHeight="1" outlineLevel="4" x14ac:dyDescent="0.3">
      <c r="A38" s="20" t="str">
        <f>'3.Todas las competencia(Fuente'!A345</f>
        <v>TRP 1.4</v>
      </c>
      <c r="B38" s="23" t="str">
        <f>'3.Todas las competencia(Fuente'!B345</f>
        <v>Operar los sitios de entrada, emisión de boletos y ventas.</v>
      </c>
      <c r="C38" s="13" t="str">
        <f>'3.Todas las competencia(Fuente'!C345</f>
        <v>● Operar puntos de entrada, puntos de venta.
● Seguir correctamente los procedimientos de venta, emisión de boletos,
manejo de efectivo, etc.</v>
      </c>
      <c r="D38" s="13" t="str">
        <f>'3.Todas las competencia(Fuente'!D345</f>
        <v>● Sistemas de tiquetes y escalas de precios.
● Variedad de productos que vende el AP.
● Procedimientos de venta.
● Habilidades interpersonales (ver CAC).
● Manejo de efectivo (ver FRM).
● Procesamiento de tarjetas de crédito / débito y
otras formas de pago.</v>
      </c>
      <c r="E38" s="14">
        <f>'3.Todas las competencia(Fuente'!E345</f>
        <v>0</v>
      </c>
      <c r="F38" s="13" t="str">
        <f>'3.Todas las competencia(Fuente'!F345</f>
        <v>• Demonstrate all aspects of operation of sales point for half a day.
• Demonstrate supporting knowledge.</v>
      </c>
      <c r="G38" s="13" t="str">
        <f>'3.Todas las competencia(Fuente'!G345</f>
        <v>• Practical test/observation/ simulation.
• Oral test of knowledge.</v>
      </c>
      <c r="H38" s="14">
        <f>'3.Todas las competencia(Fuente'!H345</f>
        <v>0</v>
      </c>
    </row>
    <row r="39" spans="1:8" ht="144" outlineLevel="4" x14ac:dyDescent="0.3">
      <c r="A39" s="20" t="str">
        <f>'3.Todas las competencia(Fuente'!A346</f>
        <v>TRP 1.5</v>
      </c>
      <c r="B39" s="23" t="str">
        <f>'3.Todas las competencia(Fuente'!B346</f>
        <v>Asistir en el guiado de actividades avanzadas para visitantes.</v>
      </c>
      <c r="C39" s="13" t="str">
        <f>'3.Todas las competencia(Fuente'!C346</f>
        <v>● Ayudar a liderar actividades recreativas potencialmente peligrosas
que requieran equipos técnicos y habilidades especiales (por ejemplo,
senderismo de larga distancia, actividades acuáticas, escalada,
tirolesa, etc.).
● Inspeccionar todos los requerimientos de seguridad.
● Proporcionar información y asistencia apropiada a los participantes.</v>
      </c>
      <c r="D39" s="13" t="str">
        <f>'3.Todas las competencia(Fuente'!D346</f>
        <v>● Detalles completos de la actividad y operación
del equipo.
● Todas las regulaciones que afecten la actividad.
● Peligros, riesgos y respuestas a ellos.
● Ver TRP 2.5.</v>
      </c>
      <c r="E39" s="14">
        <f>'3.Todas las competencia(Fuente'!E346</f>
        <v>0</v>
      </c>
      <c r="F39" s="13" t="str">
        <f>'3.Todas las competencia(Fuente'!F346</f>
        <v>• Acquire appropriate official certification (e.g. mountain guiding, white water rafting etc.).
• Demonstrate ability to conduct all aspects of the guiding task correctly and safely. 
• Demonstrate supporting knowledge.</v>
      </c>
      <c r="G39" s="13" t="str">
        <f>'3.Todas las competencia(Fuente'!G346</f>
        <v>• According to certification requirement.
• Detailed practical tests/observation/ simulation by qualified assessor.
• Oral test of knowledge.</v>
      </c>
      <c r="H39" s="14">
        <f>'3.Todas las competencia(Fuente'!H346</f>
        <v>0</v>
      </c>
    </row>
  </sheetData>
  <sheetProtection algorithmName="SHA-512" hashValue="oNHRj1t2T5Srtm1plNv6RVhfJEtpeG399vNSsL+oQzh+4LLPvoEQI/L1X29ZHkj2PQmleyHH7KWra1QvXihjDg==" saltValue="/SFhcOqgUB7XrCBNS8Qf8Q==" spinCount="100000" sheet="1" objects="1" scenarios="1" autoFilter="0"/>
  <mergeCells count="6">
    <mergeCell ref="F4:H4"/>
    <mergeCell ref="F11:H11"/>
    <mergeCell ref="F21:H21"/>
    <mergeCell ref="F32:H32"/>
    <mergeCell ref="A1:E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8000"/>
  </sheetPr>
  <dimension ref="A1:H35"/>
  <sheetViews>
    <sheetView showZeros="0" topLeftCell="A32" zoomScale="60" zoomScaleNormal="60" workbookViewId="0"/>
  </sheetViews>
  <sheetFormatPr defaultColWidth="9.109375" defaultRowHeight="14.4" outlineLevelRow="4" outlineLevelCol="2" x14ac:dyDescent="0.3"/>
  <cols>
    <col min="1" max="1" width="16.10937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57">
        <f>'3.Todas las competencia(Fuente'!F179</f>
        <v>0</v>
      </c>
      <c r="G2" s="166">
        <f>'3.Todas las competencia(Fuente'!F179</f>
        <v>0</v>
      </c>
      <c r="H2" s="57">
        <f>'3.Todas las competencia(Fuente'!G179</f>
        <v>0</v>
      </c>
    </row>
    <row r="3" spans="1:8" ht="105" outlineLevel="2" x14ac:dyDescent="0.3">
      <c r="A3" s="87" t="str">
        <f>'3.Todas las competencia(Fuente'!A347</f>
        <v>CATEGORÍA</v>
      </c>
      <c r="B3" s="87" t="str">
        <f>'3.Todas las competencia(Fuente'!B347</f>
        <v>AWA. SENSIBILIZACIÓN Y EDUCACIÓN</v>
      </c>
      <c r="C3" s="124" t="str">
        <f>'3.Todas las competencia(Fuente'!C347</f>
        <v>Asegurar que los actores interesados locales, los visitantes, los encargados de la toma de decisiones y el público en general, tengan conciencia de la importancia de las áreas protegidas, su propósito y valores, además, comprendan cómo se gobiernan y gestionan.</v>
      </c>
      <c r="D3" s="140">
        <f>'3.Todas las competencia(Fuente'!D347</f>
        <v>0</v>
      </c>
      <c r="E3" s="38">
        <f>'3.Todas las competencia(Fuente'!E347</f>
        <v>0</v>
      </c>
      <c r="F3" s="167">
        <f>'3.Todas las competencia(Fuente'!F347</f>
        <v>0</v>
      </c>
      <c r="G3" s="167">
        <f>'3.Todas las competencia(Fuente'!G347</f>
        <v>0</v>
      </c>
      <c r="H3" s="38">
        <f>'3.Todas las competencia(Fuente'!H347</f>
        <v>0</v>
      </c>
    </row>
    <row r="4" spans="1:8" ht="56.25" customHeight="1" outlineLevel="4" x14ac:dyDescent="0.3">
      <c r="A4" s="79" t="str">
        <f>'3.Todas las competencia(Fuente'!A348</f>
        <v>CÓDIGO DE NIVEL</v>
      </c>
      <c r="B4" s="79" t="str">
        <f>'3.Todas las competencia(Fuente'!B348</f>
        <v xml:space="preserve">NOMBRE DEL NIVEL </v>
      </c>
      <c r="C4" s="126" t="str">
        <f>'3.Todas las competencia(Fuente'!C348</f>
        <v>COMPETENCIA GENERAL PARA EL NIVEL</v>
      </c>
      <c r="D4" s="126" t="str">
        <f>'3.Todas las competencia(Fuente'!D348</f>
        <v>CONOCIMIENTO Y COMPRENSION GENERAL DE APOYO PARA EL NIVEL</v>
      </c>
      <c r="E4" s="80" t="str">
        <f>'3.Todas las competencia(Fuente'!E348</f>
        <v>COMPETENCIAS ASOCIADAS PARA EL NIVEL</v>
      </c>
      <c r="F4" s="438" t="str">
        <f>'3.Todas las competencia(Fuente'!F348</f>
        <v xml:space="preserve"> ASSESSMENT/CERTIFICATION EXAMPLES</v>
      </c>
      <c r="G4" s="439">
        <f>'3.Todas las competencia(Fuente'!G348</f>
        <v>0</v>
      </c>
      <c r="H4" s="439">
        <f>'3.Todas las competencia(Fuente'!H348</f>
        <v>0</v>
      </c>
    </row>
    <row r="5" spans="1:8" ht="80.25" customHeight="1" outlineLevel="3" x14ac:dyDescent="0.3">
      <c r="A5" s="78" t="str">
        <f>'3.Todas las competencia(Fuente'!A349</f>
        <v>AWA 4</v>
      </c>
      <c r="B5" s="77" t="str">
        <f>'3.Todas las competencia(Fuente'!B349</f>
        <v>SENSIBILIZACION Y EDUCACIÓN.
NIVEL 4</v>
      </c>
      <c r="C5" s="127" t="str">
        <f>'3.Todas las competencia(Fuente'!C349</f>
        <v>Promover la concientización nacional e internacional sobre un sistema de áreas protegidas, su finalidad y valores.</v>
      </c>
      <c r="D5" s="128" t="str">
        <f>'3.Todas las competencia(Fuente'!D349</f>
        <v>● Principios y práctica de la comunicación,
campañas de sensibilización, promoción y
mercadeo social.
● Mejores prácticas y ejemplos globales
relevantes (p. Ej. a través de UICN,
Convenciones, CDB).</v>
      </c>
      <c r="E5" s="55" t="str">
        <f>'3.Todas las competencia(Fuente'!E349</f>
        <v xml:space="preserve"> TRP 4; PPP 4; FRM 4: PPP 4: ORG 4; CAC 4; TEC 2; ADR 4</v>
      </c>
      <c r="F5" s="168" t="str">
        <f>'3.Todas las competencia(Fuente'!F349</f>
        <v>EXAMPLE PERFORMANCE CRITERIA</v>
      </c>
      <c r="G5" s="168" t="str">
        <f>'3.Todas las competencia(Fuente'!G349</f>
        <v>EXAMPLE MEANS OF ASSESSMENT</v>
      </c>
      <c r="H5" s="64" t="str">
        <f>'3.Todas las competencia(Fuente'!H349</f>
        <v>RECOMMENDED PRIOR COMPETENCE REQUIREMENTS FOR THE LEVEL</v>
      </c>
    </row>
    <row r="6" spans="1:8" s="45" customFormat="1" ht="54" outlineLevel="4" x14ac:dyDescent="0.35">
      <c r="A6" s="11" t="str">
        <f>'3.Todas las competencia(Fuente'!A350</f>
        <v>Código</v>
      </c>
      <c r="B6" s="11" t="str">
        <f>'3.Todas las competencia(Fuente'!B350</f>
        <v>Declaración de la competencia. El individuo deberá ser capaz de:</v>
      </c>
      <c r="C6" s="136" t="str">
        <f>'3.Todas las competencia(Fuente'!C350</f>
        <v>Detalles, alcance y variaciones.
Una breve explicación de la competencia.</v>
      </c>
      <c r="D6" s="137" t="str">
        <f>'3.Todas las competencia(Fuente'!D350</f>
        <v>Principales requerimientos de conocimiento para la competencia.</v>
      </c>
      <c r="E6" s="90" t="str">
        <f>'3.Todas las competencia(Fuente'!E350</f>
        <v xml:space="preserve"> </v>
      </c>
      <c r="F6" s="172" t="str">
        <f>'3.Todas las competencia(Fuente'!F350</f>
        <v>Example performance criteria for certification</v>
      </c>
      <c r="G6" s="172" t="str">
        <f>'3.Todas las competencia(Fuente'!G350</f>
        <v>Example means of assessment</v>
      </c>
      <c r="H6" s="98" t="str">
        <f>'3.Todas las competencia(Fuente'!H350</f>
        <v>UNI; AWA 3; CAC 3</v>
      </c>
    </row>
    <row r="7" spans="1:8" ht="144" outlineLevel="4" x14ac:dyDescent="0.3">
      <c r="A7" s="20" t="str">
        <f>'3.Todas las competencia(Fuente'!A351</f>
        <v>AWA 4.1</v>
      </c>
      <c r="B7" s="22" t="str">
        <f>'3.Todas las competencia(Fuente'!B351</f>
        <v>Coordinar el desarrollo de una estrategia de visibilidad, sensibilización y educación, a través de un sistema de áreas
protegidas.</v>
      </c>
      <c r="C7" s="13" t="str">
        <f>'3.Todas las competencia(Fuente'!C351</f>
        <v>● Desarrollar una imagen nacional para un sistema de AP.
● Identificar audiencias, mensajes y medios clave para la sensibilización y
la educación.
● Desarrollar una estrategia nacional, estándares y orientación para la
comunicación, sensibilización, interpretación, educación y diseño.</v>
      </c>
      <c r="D7" s="13" t="str">
        <f>'3.Todas las competencia(Fuente'!D351</f>
        <v>● Procesos para desarrollar una estrategia de
comunicación.
● Características del sistema de áreas protegidas.
● Principios de comunicación efectiva y diseño.</v>
      </c>
      <c r="E7" s="14">
        <f>'3.Todas las competencia(Fuente'!E351</f>
        <v>0</v>
      </c>
      <c r="F7" s="13" t="str">
        <f>'3.Todas las competencia(Fuente'!F351</f>
        <v>• Submit a communication and awareness strategy for the PA system.
• Documented and verified relevant contributions a national strategy. plan, or project (e.g. PA System Plan, NBSAP, NEAP).
• Demonstrate supporting knowledge.</v>
      </c>
      <c r="G7" s="13" t="str">
        <f>'3.Todas las competencia(Fuente'!G351</f>
        <v>• Accreditation of prior qualifications and experience.
• Evidence portfolio assessment.</v>
      </c>
      <c r="H7" s="14">
        <f>'3.Todas las competencia(Fuente'!H351</f>
        <v>0</v>
      </c>
    </row>
    <row r="8" spans="1:8" ht="144" outlineLevel="4" x14ac:dyDescent="0.3">
      <c r="A8" s="20" t="str">
        <f>'3.Todas las competencia(Fuente'!A352</f>
        <v>AWA 4.2</v>
      </c>
      <c r="B8" s="22" t="str">
        <f>'3.Todas las competencia(Fuente'!B352</f>
        <v>Promover concientización y comprensión a escala nacional sobre el sistema de áreas protegidas y sus valores.</v>
      </c>
      <c r="C8" s="13" t="str">
        <f>'3.Todas las competencia(Fuente'!C352</f>
        <v>● Explicar, representar y mantener el perfil de un sistema de APs a través
de eventos, trabajo en los medios, participación en conferencias, foros
de políticas, campañas, etc.
● Coordinar campañas nacionales de sensibilización enfocadas en áreas
protegidas.
● Establecer mecanismos para el diálogo y el intercambio de información
entre funcionarios de áreas protegidas, actores interesados, sectores
relevantes y la sociedad civil.
● Presentar argumentos detallados y justificaciones para el apoyo
gubernamental y sectorial de las APs y la biodiversidad.</v>
      </c>
      <c r="D8" s="13" t="str">
        <f>'3.Todas las competencia(Fuente'!D352</f>
        <v>● Detalles del sistema de áreas protegidas.
● Variedad de actores interesados relevantes para
la gestión de AP.
● Técnicas de comunicación y promoción.
● Oportunidades nacionales e internacionales y
foros para realizar campañas de sensibilización.
● Concientización de los medios.</v>
      </c>
      <c r="E8" s="14">
        <f>'3.Todas las competencia(Fuente'!E352</f>
        <v>0</v>
      </c>
      <c r="F8" s="13" t="str">
        <f>'3.Todas las competencia(Fuente'!F352</f>
        <v>• Submit evidence of extensive track record of relevant activities for raising awareness of and promoting conservation of biodiversity and PAs.
• Demonstrate supporting knowledge.</v>
      </c>
      <c r="G8" s="13" t="str">
        <f>'3.Todas las competencia(Fuente'!G352</f>
        <v>• Accreditation of prior qualifications and experience.
• Evidence portfolio assessment.</v>
      </c>
      <c r="H8" s="14">
        <f>'3.Todas las competencia(Fuente'!H352</f>
        <v>0</v>
      </c>
    </row>
    <row r="9" spans="1:8" ht="129.6" outlineLevel="4" x14ac:dyDescent="0.3">
      <c r="A9" s="20" t="str">
        <f>'3.Todas las competencia(Fuente'!A353</f>
        <v>AWA 4.3</v>
      </c>
      <c r="B9" s="22" t="str">
        <f>'3.Todas las competencia(Fuente'!B353</f>
        <v>Promover la inclusión de aspectos de las áreas protegidas y la
biodiversidad en el currículo educativo.</v>
      </c>
      <c r="C9" s="13" t="str">
        <f>'3.Todas las competencia(Fuente'!C353</f>
        <v>● Promover la inclusión de los temas de APs / biodiversidad en la malla
curricular de los programas educativos en todos los niveles.
● Facilitar el acceso a información y materiales para el desarrollo
curricular a las autoridades educativas.
● Promover el desarrollo de cursos y planes de estudio universitarios en
conservación aplicada y manejo de áreas protegidas.</v>
      </c>
      <c r="D9" s="13" t="str">
        <f>'3.Todas las competencia(Fuente'!D353</f>
        <v>● Estructura y funcionamiento del sector
educativo.
● Requisitos para el desarrollo de mallas
curriculares y programas educativos.</v>
      </c>
      <c r="E9" s="14">
        <f>'3.Todas las competencia(Fuente'!E353</f>
        <v>0</v>
      </c>
      <c r="F9" s="13" t="str">
        <f>'3.Todas las competencia(Fuente'!F353</f>
        <v>• Submit evidence of successful efforts incorporate protected areas and biodiversity conservation into educational curricula and courses.
• Demonstrate supporting knowledge.</v>
      </c>
      <c r="G9" s="13" t="str">
        <f>'3.Todas las competencia(Fuente'!G353</f>
        <v>• Accreditation of prior qualifications and experience.
• Evidence portfolio assessment. and interview.</v>
      </c>
      <c r="H9" s="14">
        <f>'3.Todas las competencia(Fuente'!H353</f>
        <v>0</v>
      </c>
    </row>
    <row r="10" spans="1:8" ht="100.8" outlineLevel="4" x14ac:dyDescent="0.3">
      <c r="A10" s="20" t="str">
        <f>'3.Todas las competencia(Fuente'!A354</f>
        <v>AWA 4.4</v>
      </c>
      <c r="B10" s="22" t="str">
        <f>'3.Todas las competencia(Fuente'!B354</f>
        <v>Contribuir significativamente con iniciativas internacionales
para mejorar la concientización, la educación y la información
relacionada con las áreas protegidas.</v>
      </c>
      <c r="C10" s="13" t="str">
        <f>'3.Todas las competencia(Fuente'!C354</f>
        <v>● Realizar una contribución significativa y econocida internacionalmente
a la educación y la concientización de áreas protegidas (por ejemplo,
a través de publicación especializada de lineamientos, mantener una
membresía activa dentro de un grupo de especialistas de la UICN,
presentación en conferencia o brindar capacitación de alto nivel, etc.).</v>
      </c>
      <c r="D10" s="13" t="str">
        <f>'3.Todas las competencia(Fuente'!D354</f>
        <v>● Opciones para el desarrollo de buenas prácticas
y ejemplos para mejorar la sensibilización,
educación e interpretación dentro y alrededor
de las AP.
● Política internacional y legislación relacionada
con la sensibilización, educación y medios de
comunicación.</v>
      </c>
      <c r="E10" s="14">
        <f>'3.Todas las competencia(Fuente'!E354</f>
        <v>0</v>
      </c>
      <c r="F10" s="13" t="str">
        <f>'3.Todas las competencia(Fuente'!F354</f>
        <v>• Submit evidence of extensive track record of contributions.
• Demonstrate supporting knowledge.</v>
      </c>
      <c r="G10" s="13" t="str">
        <f>'3.Todas las competencia(Fuente'!G354</f>
        <v>• Accreditation of prior qualifications and experience.
• Evidence portfolio assessment.</v>
      </c>
      <c r="H10" s="14">
        <f>'3.Todas las competencia(Fuente'!H354</f>
        <v>0</v>
      </c>
    </row>
    <row r="11" spans="1:8" ht="56.25" customHeight="1" outlineLevel="4" x14ac:dyDescent="0.3">
      <c r="A11" s="79" t="str">
        <f>'3.Todas las competencia(Fuente'!A355</f>
        <v>CÓDIGO DE NIVEL</v>
      </c>
      <c r="B11" s="79" t="str">
        <f>'3.Todas las competencia(Fuente'!B355</f>
        <v xml:space="preserve">NOMBRE DEL NIVEL </v>
      </c>
      <c r="C11" s="126" t="str">
        <f>'3.Todas las competencia(Fuente'!C355</f>
        <v>COMPETENCIA GENERAL PARA EL NIVEL</v>
      </c>
      <c r="D11" s="126" t="str">
        <f>'3.Todas las competencia(Fuente'!D355</f>
        <v>CONOCIMIENTO Y COMPRENSION GENERAL DE APOYO PARA EL NIVEL</v>
      </c>
      <c r="E11" s="80" t="str">
        <f>'3.Todas las competencia(Fuente'!E355</f>
        <v>COMPETENCIAS ASOCIADAS PARA EL NIVEL</v>
      </c>
      <c r="F11" s="438" t="str">
        <f>'3.Todas las competencia(Fuente'!F355</f>
        <v xml:space="preserve"> ASSESSMENT/CERTIFICATION EXAMPLES</v>
      </c>
      <c r="G11" s="439">
        <f>'3.Todas las competencia(Fuente'!G355</f>
        <v>0</v>
      </c>
      <c r="H11" s="439">
        <f>'3.Todas las competencia(Fuente'!H355</f>
        <v>0</v>
      </c>
    </row>
    <row r="12" spans="1:8" ht="69" customHeight="1" outlineLevel="3" x14ac:dyDescent="0.3">
      <c r="A12" s="78" t="str">
        <f>'3.Todas las competencia(Fuente'!A356</f>
        <v>AWA 3</v>
      </c>
      <c r="B12" s="77" t="str">
        <f>'3.Todas las competencia(Fuente'!B356</f>
        <v>SENSIBILIZACION Y EDUCACIÓN.
NIVEL 3</v>
      </c>
      <c r="C12" s="127" t="str">
        <f>'3.Todas las competencia(Fuente'!C356</f>
        <v>Dirigir el desarrollo e implementación de una estrategia de sensibilización para un área protegida.</v>
      </c>
      <c r="D12" s="128" t="str">
        <f>'3.Todas las competencia(Fuente'!D356</f>
        <v>● Principios y prácticas de la comunicación,
sensibilización, promoción y mercadeo social.</v>
      </c>
      <c r="E12" s="55" t="str">
        <f>'3.Todas las competencia(Fuente'!E356</f>
        <v xml:space="preserve"> TRP 3; PPP 3; ORG 3; FRM 3; CAC 3: TEC 2; ADR 3</v>
      </c>
      <c r="F12" s="168" t="str">
        <f>'3.Todas las competencia(Fuente'!F356</f>
        <v>EXAMPLE PERFORMANCE CRITERIA</v>
      </c>
      <c r="G12" s="168" t="str">
        <f>'3.Todas las competencia(Fuente'!G356</f>
        <v>EXAMPLE MEANS OF ASSESSMENT</v>
      </c>
      <c r="H12" s="64" t="str">
        <f>'3.Todas las competencia(Fuente'!H356</f>
        <v>RECOMMENDED PRIOR COMPETENCE REQUIREMENTS FOR THE LEVEL</v>
      </c>
    </row>
    <row r="13" spans="1:8" s="179" customFormat="1" ht="75" customHeight="1" outlineLevel="4" x14ac:dyDescent="0.35">
      <c r="A13" s="11" t="str">
        <f>'3.Todas las competencia(Fuente'!A357</f>
        <v>Código</v>
      </c>
      <c r="B13" s="11" t="str">
        <f>'3.Todas las competencia(Fuente'!B357</f>
        <v>Declaración de la competencia. El individuo deberá ser capaz de:</v>
      </c>
      <c r="C13" s="136" t="str">
        <f>'3.Todas las competencia(Fuente'!C357</f>
        <v>Detalles, alcance y variaciones.
Una breve explicación de la competencia.</v>
      </c>
      <c r="D13" s="137" t="str">
        <f>'3.Todas las competencia(Fuente'!D357</f>
        <v>Principales requerimientos de conocimiento para la competencia.</v>
      </c>
      <c r="E13" s="90" t="str">
        <f>'3.Todas las competencia(Fuente'!E357</f>
        <v xml:space="preserve"> </v>
      </c>
      <c r="F13" s="172" t="str">
        <f>'3.Todas las competencia(Fuente'!F357</f>
        <v>Example performance criteria for certification</v>
      </c>
      <c r="G13" s="172" t="str">
        <f>'3.Todas las competencia(Fuente'!G357</f>
        <v>Example means of assessment</v>
      </c>
      <c r="H13" s="98" t="str">
        <f>'3.Todas las competencia(Fuente'!H357</f>
        <v>UNI; AWA 2; TRP 1; CAC 2</v>
      </c>
    </row>
    <row r="14" spans="1:8" ht="187.2" outlineLevel="4" x14ac:dyDescent="0.3">
      <c r="A14" s="20" t="str">
        <f>'3.Todas las competencia(Fuente'!A358</f>
        <v>AWA 3.1</v>
      </c>
      <c r="B14" s="22" t="str">
        <f>'3.Todas las competencia(Fuente'!B358</f>
        <v>Dirigir el desarrollo de una estrategia y plan de comunicación para un área protegida.</v>
      </c>
      <c r="C14" s="13" t="str">
        <f>'3.Todas las competencia(Fuente'!C358</f>
        <v>● Identificar los principales temas y mensajes para la visibilización,
interpretación, educación y concientización.
● Identificar grupos meta (por ejemplo, visitantes, comunidades locales,
escuelas e instituciones educativas, otros sectores que usan los
recursos).
● Identificar métodos y medios adecuados para comunicar mensajes a
grupos meta.
● Preparar programas de sensibilización, interpretación y educación.
● Identificar equerimientos y competencias del personal.
● Comunicar la estrategia y el plan al personal de APs y actores locales
interesados.
● Incorporar la propuesta en la estrategia / plan de gestión general de
un área protegidas.</v>
      </c>
      <c r="D14" s="13" t="str">
        <f>'3.Todas las competencia(Fuente'!D358</f>
        <v>● Principios y prácticas de educación,
sensibilización y mercadeo social.
● La variedad de técnicas de interpretación,
conciencia y educación.
● Procesos de planificación participativa</v>
      </c>
      <c r="E14" s="14">
        <f>'3.Todas las competencia(Fuente'!E358</f>
        <v>0</v>
      </c>
      <c r="F14" s="13" t="str">
        <f>'3.Todas las competencia(Fuente'!F358</f>
        <v>• Development of the relevant parts of the PA management plan.
• Submission of a detailed awareness strategy and action plan for the PA.
• Demonstrate supporting knowledge.</v>
      </c>
      <c r="G14" s="13" t="str">
        <f>'3.Todas las competencia(Fuente'!G358</f>
        <v>• Accreditation of prior qualifications and experience.
• Evidence portfolio assessment.</v>
      </c>
      <c r="H14" s="13">
        <f>'3.Todas las competencia(Fuente'!H358</f>
        <v>0</v>
      </c>
    </row>
    <row r="15" spans="1:8" ht="86.4" outlineLevel="4" x14ac:dyDescent="0.3">
      <c r="A15" s="20" t="str">
        <f>'3.Todas las competencia(Fuente'!A359</f>
        <v>AWA 3.2</v>
      </c>
      <c r="B15" s="22" t="str">
        <f>'3.Todas las competencia(Fuente'!B359</f>
        <v>Dirigir el desarrollo de una imagen corporativa y la marca del área protegida.</v>
      </c>
      <c r="C15" s="13" t="str">
        <f>'3.Todas las competencia(Fuente'!C359</f>
        <v>● Trabajar con especialistas para desarrollar una imagen corporativa
y marca únicas para uso en procesos de sensibilización y
comercialización de un área protegida.
● Desarrollar la imagen corporativa y logotipo de un área protegida.
● Desarrollar estándares consistentes para el diseño de facilidades de
áreas protegidas y publicaciones, etc.</v>
      </c>
      <c r="D15" s="13" t="str">
        <f>'3.Todas las competencia(Fuente'!D359</f>
        <v>● Métodos de desarrollo de marca.
● Técnicas de mercadeo social.
● Construcción de marca y principios de diseño
para un sistema de AP.</v>
      </c>
      <c r="E15" s="14">
        <f>'3.Todas las competencia(Fuente'!E359</f>
        <v>0</v>
      </c>
      <c r="F15" s="13" t="str">
        <f>'3.Todas las competencia(Fuente'!F359</f>
        <v>• Submit an image and design manual for the PA.
• Demonstrate supporting knowledge.</v>
      </c>
      <c r="G15" s="13" t="str">
        <f>'3.Todas las competencia(Fuente'!G359</f>
        <v>• Accreditation of prior qualifications and experience.
• Evidence portfolio assessment.</v>
      </c>
      <c r="H15" s="13">
        <f>'3.Todas las competencia(Fuente'!H359</f>
        <v>0</v>
      </c>
    </row>
    <row r="16" spans="1:8" ht="129.6" outlineLevel="4" x14ac:dyDescent="0.3">
      <c r="A16" s="20" t="str">
        <f>'3.Todas las competencia(Fuente'!A360</f>
        <v>AWA 3.3</v>
      </c>
      <c r="B16" s="22" t="str">
        <f>'3.Todas las competencia(Fuente'!B360</f>
        <v>Dirigir el diseño, producción y desarrollo de facilidades e instalaciones para la sensibilización y educación.</v>
      </c>
      <c r="C16" s="13" t="str">
        <f>'3.Todas las competencia(Fuente'!C360</f>
        <v>● Trabajar con diseñadores, arquitectos, personal y actores interesados,
para especificar las funciones, el diseño y distribución de instalaciones
educativas e interpretativas (por ejemplo, centros educativos y de
sensibilización).
● Diseñar e instalar sistemas de señalización para el sitio.
● Supervisar la construcción de instalaciones.</v>
      </c>
      <c r="D16" s="13" t="str">
        <f>'3.Todas las competencia(Fuente'!D360</f>
        <v>● Los principios y prácticas de diseño,
ambientalmente sostenible, eco amigable y
culturalmente apropiado.
● Principios del diseño de centros de visitantes.
● Procedimientos de contratación para la
construcción y los proyectos de diseño (ver
FRM).</v>
      </c>
      <c r="E16" s="14">
        <f>'3.Todas las competencia(Fuente'!E360</f>
        <v>0</v>
      </c>
      <c r="F16" s="13" t="str">
        <f>'3.Todas las competencia(Fuente'!F360</f>
        <v>• Submit evidence of high quality design and installation of infrastructure (visitor centres, information points), interpretive installations (displays, signage, exhibits etc.).
• Demonstrate supporting knowledge.</v>
      </c>
      <c r="G16" s="13" t="str">
        <f>'3.Todas las competencia(Fuente'!G360</f>
        <v>• Accreditation of prior qualifications and experience.
• Evidence portfolio assessment.</v>
      </c>
      <c r="H16" s="13">
        <f>'3.Todas las competencia(Fuente'!H360</f>
        <v>0</v>
      </c>
    </row>
    <row r="17" spans="1:8" ht="129.6" outlineLevel="4" x14ac:dyDescent="0.3">
      <c r="A17" s="20" t="str">
        <f>'3.Todas las competencia(Fuente'!A361</f>
        <v>AWA 3.4</v>
      </c>
      <c r="B17" s="22" t="str">
        <f>'3.Todas las competencia(Fuente'!B361</f>
        <v>Dirigir el diseño y producción de materiales de sensibilización y educación.</v>
      </c>
      <c r="C17" s="13" t="str">
        <f>'3.Todas las competencia(Fuente'!C361</f>
        <v>● Trabajar con diseñadores para producir interpretaciones atractivas y
efectivas, materiales de sensibilización y educativos (folletos, señales,
carteles, exhibiciones, instalaciones audiovisuales, etc.).
● Supervisar el desarrollo de conceptos, guiones, diseños, borradores,
etc.
● Supervisar la producción de materiales.</v>
      </c>
      <c r="D17" s="13" t="str">
        <f>'3.Todas las competencia(Fuente'!D361</f>
        <v>● Principios y prácticas para el diseño efectivo de
materiales de comunicación.
● Variedad de medios y técnicas disponibles.
● Impresión y otras técnicas de producción de
medios.</v>
      </c>
      <c r="E17" s="14">
        <f>'3.Todas las competencia(Fuente'!E361</f>
        <v>0</v>
      </c>
      <c r="F17" s="13" t="str">
        <f>'3.Todas las competencia(Fuente'!F361</f>
        <v>• Submit evidence of a range of high quality design and installation of interpretive and educational materials (publications, panels, signs, exhibits, displays, AV presentations etc).
• Demonstrate supporting knowledge.</v>
      </c>
      <c r="G17" s="13" t="str">
        <f>'3.Todas las competencia(Fuente'!G361</f>
        <v>• Accreditation of prior qualifications and experience.
• Evidence portfolio assessment.</v>
      </c>
      <c r="H17" s="13">
        <f>'3.Todas las competencia(Fuente'!H361</f>
        <v>0</v>
      </c>
    </row>
    <row r="18" spans="1:8" ht="129.6" outlineLevel="4" x14ac:dyDescent="0.3">
      <c r="A18" s="20" t="str">
        <f>'3.Todas las competencia(Fuente'!A362</f>
        <v>AWA 3.5</v>
      </c>
      <c r="B18" s="22" t="str">
        <f>'3.Todas las competencia(Fuente'!B362</f>
        <v>Dirigir el diseño e implementación de programas interpretativos y educativos.</v>
      </c>
      <c r="C18" s="13" t="str">
        <f>'3.Todas las competencia(Fuente'!C362</f>
        <v>● Dirigir la especificación, planificación, diseño e implementación de u
programa diverso de actividades de sensibilización, interpretación y
educación, basado en una estrategia y en planes.
● Trabajar con socios para brindar educación, concientización
e interpretación de manera apropiada para los grupos meta
identificados, incluyendo a las comunidades locales, las escuelas, los
visitantes y los responsables de la toma de decisiones.
● Asegurar la evaluación del impacto y la efectividad de los programas.</v>
      </c>
      <c r="D18" s="13" t="str">
        <f>'3.Todas las competencia(Fuente'!D362</f>
        <v>● Detalles de la estrategia de comunicación del
área protegida.
● Opciones para diseñar y dar a conocer
programas interpretativos y educativos.
● Métodos para evaluar el impacto de las
actividades y programas de sensibilización y
educación.</v>
      </c>
      <c r="E18" s="14">
        <f>'3.Todas las competencia(Fuente'!E362</f>
        <v>0</v>
      </c>
      <c r="F18" s="13" t="str">
        <f>'3.Todas las competencia(Fuente'!F362</f>
        <v>• Submit quantitative and qualitative evidence of successful and effective implementation of a programme of education, awareness and interpretation in the PA.
• Demonstrate supporting knowledge.</v>
      </c>
      <c r="G18" s="13" t="str">
        <f>'3.Todas las competencia(Fuente'!G362</f>
        <v>• Accreditation of prior qualifications and experience.
• Evidence portfolio assessment.</v>
      </c>
      <c r="H18" s="13">
        <f>'3.Todas las competencia(Fuente'!H362</f>
        <v>0</v>
      </c>
    </row>
    <row r="19" spans="1:8" ht="72" outlineLevel="4" x14ac:dyDescent="0.3">
      <c r="A19" s="20" t="str">
        <f>'3.Todas las competencia(Fuente'!A363</f>
        <v>AWA 3.6</v>
      </c>
      <c r="B19" s="22" t="str">
        <f>'3.Todas las competencia(Fuente'!B363</f>
        <v>Dirigir el diseño e implementación de campañas de promoción.</v>
      </c>
      <c r="C19" s="13" t="str">
        <f>'3.Todas las competencia(Fuente'!C363</f>
        <v>● Identificar temas, p oblemas, audiencias meta y mensajes para las
campañas.
● Diseñar y coordinar campañas que involucren una variedad de medios
y técnicas.</v>
      </c>
      <c r="D19" s="13" t="str">
        <f>'3.Todas las competencia(Fuente'!D363</f>
        <v>● Principales amenazas y problemas relacionados
con las AP.
● Técnicas y enfoques para el desarrollo de
campañas.</v>
      </c>
      <c r="E19" s="14">
        <f>'3.Todas las competencia(Fuente'!E363</f>
        <v>0</v>
      </c>
      <c r="F19" s="13" t="str">
        <f>'3.Todas las competencia(Fuente'!F363</f>
        <v>• Submit evidence of an effective issue-based campaign.
• Demonstrate supporting knowledge.</v>
      </c>
      <c r="G19" s="13" t="str">
        <f>'3.Todas las competencia(Fuente'!G363</f>
        <v>• Accreditation of prior qualifications and experience.
• Evidence portfolio assessment.</v>
      </c>
      <c r="H19" s="13">
        <f>'3.Todas las competencia(Fuente'!H363</f>
        <v>0</v>
      </c>
    </row>
    <row r="20" spans="1:8" ht="56.25" customHeight="1" outlineLevel="4" x14ac:dyDescent="0.3">
      <c r="A20" s="79" t="str">
        <f>'3.Todas las competencia(Fuente'!A365</f>
        <v>CÓDIGO DE NIVEL</v>
      </c>
      <c r="B20" s="79" t="str">
        <f>'3.Todas las competencia(Fuente'!B365</f>
        <v xml:space="preserve">NOMBRE DEL NIVEL </v>
      </c>
      <c r="C20" s="126" t="str">
        <f>'3.Todas las competencia(Fuente'!C365</f>
        <v>COMPETENCIA GENERAL PARA EL NIVEL</v>
      </c>
      <c r="D20" s="126" t="str">
        <f>'3.Todas las competencia(Fuente'!D365</f>
        <v>CONOCIMIENTO Y COMPRENSION GENERAL DE APOYO PARA EL NIVEL</v>
      </c>
      <c r="E20" s="80" t="str">
        <f>'3.Todas las competencia(Fuente'!E365</f>
        <v>COMPETENCIAS ASOCIADAS PARA EL NIVEL</v>
      </c>
      <c r="F20" s="438" t="str">
        <f>'3.Todas las competencia(Fuente'!F365</f>
        <v xml:space="preserve"> ASSESSMENT/CERTIFICATION EXAMPLES</v>
      </c>
      <c r="G20" s="439">
        <f>'3.Todas las competencia(Fuente'!G365</f>
        <v>0</v>
      </c>
      <c r="H20" s="439">
        <f>'3.Todas las competencia(Fuente'!H365</f>
        <v>0</v>
      </c>
    </row>
    <row r="21" spans="1:8" ht="78" outlineLevel="3" x14ac:dyDescent="0.3">
      <c r="A21" s="78" t="str">
        <f>'3.Todas las competencia(Fuente'!A366</f>
        <v>AWA 2</v>
      </c>
      <c r="B21" s="77" t="str">
        <f>'3.Todas las competencia(Fuente'!B366</f>
        <v>SENSIBILIZACION Y EDUCACIÓN.
NIVEL 2</v>
      </c>
      <c r="C21" s="127" t="str">
        <f>'3.Todas las competencia(Fuente'!C366</f>
        <v>Planificar, gestionar y monitorear el desarrollo de actividades de sensibilización y educación utilizando los métodos y medios de comunicación apropiados.</v>
      </c>
      <c r="D21" s="128" t="str">
        <f>'3.Todas las competencia(Fuente'!D366</f>
        <v>● Políticas y procedimientos organizacionales
para sensibilización, educación y relaciones
públicas.
● Principios y prácticas de sensibilización,
comunicación y relaciones públicas.</v>
      </c>
      <c r="E21" s="55" t="str">
        <f>'3.Todas las competencia(Fuente'!E366</f>
        <v>CAC 2; COM 2; TRP 2; TEC 2; ADR 2</v>
      </c>
      <c r="F21" s="168" t="str">
        <f>'3.Todas las competencia(Fuente'!F366</f>
        <v>EXAMPLE PERFORMANCE CRITERIA</v>
      </c>
      <c r="G21" s="168" t="str">
        <f>'3.Todas las competencia(Fuente'!G366</f>
        <v>EXAMPLE MEANS OF ASSESSMENT</v>
      </c>
      <c r="H21" s="64" t="str">
        <f>'3.Todas las competencia(Fuente'!H366</f>
        <v>RECOMMENDED PRIOR COMPETENCE REQUIREMENTS FOR THE LEVEL</v>
      </c>
    </row>
    <row r="22" spans="1:8" s="179" customFormat="1" ht="54" outlineLevel="4" x14ac:dyDescent="0.35">
      <c r="A22" s="11" t="str">
        <f>'3.Todas las competencia(Fuente'!A367</f>
        <v>Código</v>
      </c>
      <c r="B22" s="11" t="str">
        <f>'3.Todas las competencia(Fuente'!B367</f>
        <v>Declaración de la competencia. El individuo deberá ser capaz de:</v>
      </c>
      <c r="C22" s="136" t="str">
        <f>'3.Todas las competencia(Fuente'!C367</f>
        <v>Detalles, alcance y variaciones.
Una breve explicación de la competencia.</v>
      </c>
      <c r="D22" s="137" t="str">
        <f>'3.Todas las competencia(Fuente'!D367</f>
        <v>Principales requerimientos de conocimiento para la competencia.</v>
      </c>
      <c r="E22" s="90" t="str">
        <f>'3.Todas las competencia(Fuente'!E367</f>
        <v xml:space="preserve"> </v>
      </c>
      <c r="F22" s="172" t="str">
        <f>'3.Todas las competencia(Fuente'!F367</f>
        <v>Example performance criteria for certification</v>
      </c>
      <c r="G22" s="172" t="str">
        <f>'3.Todas las competencia(Fuente'!G367</f>
        <v>Example means of assessment</v>
      </c>
      <c r="H22" s="98" t="str">
        <f>'3.Todas las competencia(Fuente'!H367</f>
        <v>UNI; AWA 1; TRP 1; CAC 1</v>
      </c>
    </row>
    <row r="23" spans="1:8" ht="115.2" outlineLevel="4" x14ac:dyDescent="0.3">
      <c r="A23" s="20" t="str">
        <f>'3.Todas las competencia(Fuente'!A368</f>
        <v>AWA 2.1</v>
      </c>
      <c r="B23" s="23" t="str">
        <f>'3.Todas las competencia(Fuente'!B368</f>
        <v>Planifica , liderar e informar sobre programas de interpretación, concientización y educación.</v>
      </c>
      <c r="C23" s="13" t="str">
        <f>'3.Todas las competencia(Fuente'!C368</f>
        <v>● Desarrollar y liderar una variedad apropiada, diversa y efectiva de
mensajes y actividades interpretativas, de sensibilización y educativas
basadas en la estrategia de comunicación de un área protegida.
● Supervisar y desarrollar la capacidad de sensibilización en el personal.
● Gestionar y mantener instalaciones para sensibilización (por ejemplo,
centros de visitantes, museos, senderos interpretativos, etc.).
● Llevar a cabo evaluaciones de la efectividad e impacto de las
actividades de sensibilización.</v>
      </c>
      <c r="D23" s="13" t="str">
        <f>'3.Todas las competencia(Fuente'!D368</f>
        <v>● La estrategia de comunicación del AP.
● Detalles de grupos meta para la sensibilización.
● Una variedad de técnicas relevantes para la
interpretación, educación y sensibilización.</v>
      </c>
      <c r="E23" s="14">
        <f>'3.Todas las competencia(Fuente'!E368</f>
        <v>0</v>
      </c>
      <c r="F23" s="13" t="str">
        <f>'3.Todas las competencia(Fuente'!F368</f>
        <v>• Submit evidence of the successful delivery of a diverse programme of awareness/education/interpretation.
• Demonstrate supporting knowledge.</v>
      </c>
      <c r="G23" s="13" t="str">
        <f>'3.Todas las competencia(Fuente'!G368</f>
        <v>• Accreditation of prior qualifications and experience.
• Evidence portfolio assessment. 
• Testimony from supervisors and clients.
• Test of knowledge.</v>
      </c>
      <c r="H23" s="14">
        <f>'3.Todas las competencia(Fuente'!H368</f>
        <v>0</v>
      </c>
    </row>
    <row r="24" spans="1:8" ht="158.4" outlineLevel="4" x14ac:dyDescent="0.3">
      <c r="A24" s="20" t="str">
        <f>'3.Todas las competencia(Fuente'!A369</f>
        <v>AWA 2.2</v>
      </c>
      <c r="B24" s="23" t="str">
        <f>'3.Todas las competencia(Fuente'!B369</f>
        <v>Planificar y liderar la realización de actividades de sensibilización y educación “persona a persona”.</v>
      </c>
      <c r="C24" s="13" t="str">
        <f>'3.Todas las competencia(Fuente'!C369</f>
        <v>● Planifica , preparar y liderar presentaciones interpersonales (charlas,
caminatas guiadas, eventos educativos, etc.).
● Identificar e investigar sob e audiencias, temas y mensajes objetivo.
● Identificar oportunidades y técnicas interp etativas adecuadas.
● Preparar “guiones” y formatos para las actividades.
● Preparar “apoyos” necesarios, ayudas audiovisuales y otros
materiales.
● Ver también CAC.</v>
      </c>
      <c r="D24" s="13" t="str">
        <f>'3.Todas las competencia(Fuente'!D369</f>
        <v>● La estrategia de comunicación de un AP.
● Variedad de audiencias potenciales para
actividades de sensibilización en el AP.
● Diversidad de técnicas de interpretación
interpersonal y de comunicación.
● Uso de ayudas audiovisuales e informáticas
para apoyar presentaciones.</v>
      </c>
      <c r="E24" s="14">
        <f>'3.Todas las competencia(Fuente'!E369</f>
        <v>0</v>
      </c>
      <c r="F24" s="13" t="str">
        <f>'3.Todas las competencia(Fuente'!F369</f>
        <v>• Submit detailed plans for three types of interpersonal interpretive activity 
-  A formal scripted presentation.
-  A guided interpretive activity.
-  An interactive interpretive activity.
• Demonstrate supporting knowledge.</v>
      </c>
      <c r="G24" s="13" t="str">
        <f>'3.Todas las competencia(Fuente'!G369</f>
        <v>• Accreditation of prior qualifications and experience.
• Evidence portfolio assessment. 
• Testimony from supervisors and clients.
• Test of knowledge.</v>
      </c>
      <c r="H24" s="14">
        <f>'3.Todas las competencia(Fuente'!H369</f>
        <v>0</v>
      </c>
    </row>
    <row r="25" spans="1:8" ht="100.8" outlineLevel="4" x14ac:dyDescent="0.3">
      <c r="A25" s="20" t="str">
        <f>'3.Todas las competencia(Fuente'!A370</f>
        <v>AWA 2.3</v>
      </c>
      <c r="B25" s="23" t="str">
        <f>'3.Todas las competencia(Fuente'!B370</f>
        <v>Planifica , redactar y supervisar la producción de publicaciones,
exhibiciones y señalización.</v>
      </c>
      <c r="C25" s="13" t="str">
        <f>'3.Todas las competencia(Fuente'!C370</f>
        <v>● Desarrollar conceptos y textos para publicaciones impresas, paneles,
pantallas educativas e interactivas (interiores y exteriores), etc.
● Identificar e investigar públicos meta, temas y mensajes
● Redactar y editar texto adecuadamente.
● Identificar necesidades de gráficos, fotos, et
● Preparar informes para diseñadores y trabajar con ellos y con
impresores / productores, para que preparen el producto acabado.</v>
      </c>
      <c r="D25" s="13" t="str">
        <f>'3.Todas las competencia(Fuente'!D370</f>
        <v>● La estrategia de comunicación del AP.
● Variedad de opciones y especificaciones
básicas para medios impresos / publicados.
● Principios de escritura interpretativa / educativa.
● Principios y procesos de diseño e impresión /
publicación.</v>
      </c>
      <c r="E25" s="14">
        <f>'3.Todas las competencia(Fuente'!E370</f>
        <v>0</v>
      </c>
      <c r="F25" s="13" t="str">
        <f>'3.Todas las competencia(Fuente'!F370</f>
        <v>• Submit examples of two written interpretive items.
 - An interpretive sign board/panel
 - A leaflet or publication
• Demonstrate supporting knowledge.</v>
      </c>
      <c r="G25" s="13" t="str">
        <f>'3.Todas las competencia(Fuente'!G370</f>
        <v>• Accreditation of prior qualifications and experience.
• Evidence portfolio assessment. 
• Testimony from supervisors and clients.
• Test of knowledge.</v>
      </c>
      <c r="H25" s="14">
        <f>'3.Todas las competencia(Fuente'!H370</f>
        <v>0</v>
      </c>
    </row>
    <row r="26" spans="1:8" ht="86.4" outlineLevel="4" x14ac:dyDescent="0.3">
      <c r="A26" s="20" t="str">
        <f>'3.Todas las competencia(Fuente'!A371</f>
        <v>AWA 2.4</v>
      </c>
      <c r="B26" s="23" t="str">
        <f>'3.Todas las competencia(Fuente'!B371</f>
        <v>Planifica , supervisar la producción y la operación de exhibiciones basadas en tecnología.</v>
      </c>
      <c r="C26" s="13" t="str">
        <f>'3.Todas las competencia(Fuente'!C371</f>
        <v>● Desarrollar conceptos para pantallas y actividades tecnológicas
(p. ej. películas, presentaciones audiovisuales, pantallas táctiles,
exposiciones interactivas).
● Trabajar con especialistas para diseñar, construir e instalar
exhibiciones.
● Operar y dar mantenimiento a las exhibiciones.</v>
      </c>
      <c r="D26" s="13" t="str">
        <f>'3.Todas las competencia(Fuente'!D371</f>
        <v>● La estrategia de comunicación del AP.
● Diversas opciones y especificaciones básicas
para medios tecnológicos.
● Principios de diseño interpretativo / educativo.
● Operación y mantenimiento cotidiano de
exposiciones tecnológicas.</v>
      </c>
      <c r="E26" s="14">
        <f>'3.Todas las competencia(Fuente'!E371</f>
        <v>0</v>
      </c>
      <c r="F26" s="13" t="str">
        <f>'3.Todas las competencia(Fuente'!F371</f>
        <v>• Submit example of planning and installation and operation of a technology driven exhibit.
• Demonstrate supporting knowledge.</v>
      </c>
      <c r="G26" s="13" t="str">
        <f>'3.Todas las competencia(Fuente'!G371</f>
        <v>• Accreditation of prior qualifications and experience.
• Evidence portfolio assessment. 
• Testimony from supervisors and clients.
• Test of knowledge.</v>
      </c>
      <c r="H26" s="14">
        <f>'3.Todas las competencia(Fuente'!H371</f>
        <v>0</v>
      </c>
    </row>
    <row r="27" spans="1:8" ht="86.4" outlineLevel="4" x14ac:dyDescent="0.3">
      <c r="A27" s="20" t="str">
        <f>'3.Todas las competencia(Fuente'!A372</f>
        <v>AWA 2.5</v>
      </c>
      <c r="B27" s="23" t="str">
        <f>'3.Todas las competencia(Fuente'!B372</f>
        <v>Planificar y liderar eventos públicos especiales.</v>
      </c>
      <c r="C27" s="13" t="str">
        <f>'3.Todas las competencia(Fuente'!C372</f>
        <v>● Planificar y supervisar todos los aspectos de eventos especiales en un
área protegida (diseño, presupuesto, mercadeo, logística, publicidad,
organización).
● Por ejemplo, jornada de puertas abiertas, días de actividades
especiales, aperturas formales y lanzamientos, eventos de
entretenimiento.</v>
      </c>
      <c r="D27" s="13" t="str">
        <f>'3.Todas las competencia(Fuente'!D372</f>
        <v>● Principios y práctica de gestión de planificación
de eventos.</v>
      </c>
      <c r="E27" s="14">
        <f>'3.Todas las competencia(Fuente'!E372</f>
        <v>0</v>
      </c>
      <c r="F27" s="13" t="str">
        <f>'3.Todas las competencia(Fuente'!F372</f>
        <v>• Submit evidence of planning and organisation of a major event.
• Demonstrate supporting knowledge.</v>
      </c>
      <c r="G27" s="13" t="str">
        <f>'3.Todas las competencia(Fuente'!G372</f>
        <v>• Evidence portfolio assessment.
• Accreditation of prior qualifications and experience.
• Event report.</v>
      </c>
      <c r="H27" s="14">
        <f>'3.Todas las competencia(Fuente'!H372</f>
        <v>0</v>
      </c>
    </row>
    <row r="28" spans="1:8" ht="129.6" outlineLevel="4" x14ac:dyDescent="0.3">
      <c r="A28" s="20" t="str">
        <f>'3.Todas las competencia(Fuente'!A373</f>
        <v>AWA 2.6</v>
      </c>
      <c r="B28" s="23" t="str">
        <f>'3.Todas las competencia(Fuente'!B373</f>
        <v>Planificar y brindar actividades educativas formales.</v>
      </c>
      <c r="C28" s="13" t="str">
        <f>'3.Todas las competencia(Fuente'!C373</f>
        <v>● Desarrollar programas, planes de clase, materiales didácticos, etc.
vinculados con mallas curriculares de educación formal (en primaria,
secundaria o niveles universitarios).
● Evaluar los planes de estudio, programas de investigación y diseño,
identificar objetivos de ap endizaje.
● Trabajar con instructores / educadores.
● Brindar y evaluar lecciones y actividades de aprendizaje.</v>
      </c>
      <c r="D28" s="13" t="str">
        <f>'3.Todas las competencia(Fuente'!D373</f>
        <v>● Currícula educativa y requerimientos de las
actividades y programas educativos.
● Aspectos relevantes del área protegida para la
malla curricular educativa.
● Una variedad de técnicas de enseñanza y
aprendizaje.</v>
      </c>
      <c r="E28" s="14">
        <f>'3.Todas las competencia(Fuente'!E373</f>
        <v>0</v>
      </c>
      <c r="F28" s="13" t="str">
        <f>'3.Todas las competencia(Fuente'!F373</f>
        <v>• Obtain a formal educational qualification
• Plan, design and deliver two curriculum based lessons/educational activities and associated learning materials.
• Demonstrate supporting knowledge.</v>
      </c>
      <c r="G28" s="13" t="str">
        <f>'3.Todas las competencia(Fuente'!G373</f>
        <v>• Accreditation of prior qualifications and experience.
• Evidence portfolio assessment. 
• Observation/simulation assessment.
• Testimony from students.
• Test of knowledge.</v>
      </c>
      <c r="H28" s="14">
        <f>'3.Todas las competencia(Fuente'!H373</f>
        <v>0</v>
      </c>
    </row>
    <row r="29" spans="1:8" ht="86.4" outlineLevel="4" x14ac:dyDescent="0.3">
      <c r="A29" s="20" t="str">
        <f>'3.Todas las competencia(Fuente'!A374</f>
        <v>AWA 2.7</v>
      </c>
      <c r="B29" s="23" t="str">
        <f>'3.Todas las competencia(Fuente'!B374</f>
        <v>Gestionar y mantener la presencia en internet y redes sociales de un área protegida.</v>
      </c>
      <c r="C29" s="13" t="str">
        <f>'3.Todas las competencia(Fuente'!C374</f>
        <v>● Trabajar con especialistas para diseñar y desarrollar sitios web,
páginas de redes sociales, blogs, etc. y para establecer una presencia
en línea (ver también TEC 2).
● Mantener y actualizar la presencia en línea e interactuar de manera
efectiva con los usuarios.</v>
      </c>
      <c r="D29" s="13" t="str">
        <f>'3.Todas las competencia(Fuente'!D374</f>
        <v>● La estrategia de comunicación del AP.
● Todos los aspectos para establecer la presencia
en línea.
● Uso de las aplicaciones requeridas para
actualizar la presencia en línea.</v>
      </c>
      <c r="E29" s="14">
        <f>'3.Todas las competencia(Fuente'!E374</f>
        <v>0</v>
      </c>
      <c r="F29" s="13" t="str">
        <f>'3.Todas las competencia(Fuente'!F374</f>
        <v>• Submit regularly updated, successful online educational and awareness based presence for the PA.
• Demonstrate supporting knowledge.</v>
      </c>
      <c r="G29" s="13" t="str">
        <f>'3.Todas las competencia(Fuente'!G374</f>
        <v>• Accreditation of prior qualifications and experience.
• Evidence portfolio assessment. 
• Feedback on online presence.
• Test of knowledge.</v>
      </c>
      <c r="H29" s="14">
        <f>'3.Todas las competencia(Fuente'!H374</f>
        <v>0</v>
      </c>
    </row>
    <row r="30" spans="1:8" ht="115.2" outlineLevel="4" x14ac:dyDescent="0.3">
      <c r="A30" s="20" t="str">
        <f>'3.Todas las competencia(Fuente'!A375</f>
        <v>AWA 2.8</v>
      </c>
      <c r="B30" s="23" t="str">
        <f>'3.Todas las competencia(Fuente'!B375</f>
        <v>Trabajar con los medios de comunicación para brindar
información e historias sobre el área protegida.</v>
      </c>
      <c r="C30" s="13" t="str">
        <f>'3.Todas las competencia(Fuente'!C375</f>
        <v>● Identificar historias, mensajes y oportunidades para los medios de
comunicación.
● Realizar entrevistas de prensa, radio y televisión.
● Organizar eventos comunicacionales y trabajar con grupos de medios
de comunicación (equipos de filmación, giras de medios, etc.)
● Difundir información para los medios de comunicación (comunicados
de prensa, anuncios en línea, etc.).
● Mantener registros de cobertura de medios.</v>
      </c>
      <c r="D30" s="13" t="str">
        <f>'3.Todas las competencia(Fuente'!D375</f>
        <v>● El AP, sus valores y los mensajes que la
administración del AP desea comunicar a los
medios de comunicación.
● Principios y prácticas para el relacionamiento e
interacción con los medios de comunicación.
● Medios de comunicación relevantes y su
personal.</v>
      </c>
      <c r="E30" s="14">
        <f>'3.Todas las competencia(Fuente'!E375</f>
        <v>0</v>
      </c>
      <c r="F30" s="13" t="str">
        <f>'3.Todas las competencia(Fuente'!F375</f>
        <v>• Submit evidence of successful and varied media coverage of the PA.
• Demonstrate interview techniques.
• Demonstrate supporting knowledge.</v>
      </c>
      <c r="G30" s="13" t="str">
        <f>'3.Todas las competencia(Fuente'!G375</f>
        <v>• Accreditation of prior qualifications and experience.
• Evidence portfolio assessment. 
• Testimony from media specialists.
• Observation/simulation assessment.
• Test of knowledge.</v>
      </c>
      <c r="H30" s="14">
        <f>'3.Todas las competencia(Fuente'!H375</f>
        <v>0</v>
      </c>
    </row>
    <row r="31" spans="1:8" ht="56.25" customHeight="1" outlineLevel="4" x14ac:dyDescent="0.3">
      <c r="A31" s="79" t="str">
        <f>'3.Todas las competencia(Fuente'!A376</f>
        <v>CÓDIGO DE NIVEL</v>
      </c>
      <c r="B31" s="79" t="str">
        <f>'3.Todas las competencia(Fuente'!B376</f>
        <v xml:space="preserve">NOMBRE DEL NIVEL </v>
      </c>
      <c r="C31" s="126" t="str">
        <f>'3.Todas las competencia(Fuente'!C376</f>
        <v>COMPETENCIA GENERAL PARA EL NIVEL</v>
      </c>
      <c r="D31" s="126" t="str">
        <f>'3.Todas las competencia(Fuente'!D376</f>
        <v>CONOCIMIENTO Y COMPRENSION GENERAL DE APOYO PARA EL NIVEL</v>
      </c>
      <c r="E31" s="80" t="str">
        <f>'3.Todas las competencia(Fuente'!E376</f>
        <v>COMPETENCIAS ASOCIADAS PARA EL NIVEL</v>
      </c>
      <c r="F31" s="438" t="str">
        <f>'3.Todas las competencia(Fuente'!F376</f>
        <v xml:space="preserve"> ASSESSMENT/CERTIFICATION EXAMPLES</v>
      </c>
      <c r="G31" s="439">
        <f>'3.Todas las competencia(Fuente'!G376</f>
        <v>0</v>
      </c>
      <c r="H31" s="439">
        <f>'3.Todas las competencia(Fuente'!H376</f>
        <v>0</v>
      </c>
    </row>
    <row r="32" spans="1:8" s="70" customFormat="1" ht="63" outlineLevel="3" x14ac:dyDescent="0.4">
      <c r="A32" s="78" t="str">
        <f>'3.Todas las competencia(Fuente'!A377</f>
        <v>AWA 1</v>
      </c>
      <c r="B32" s="77" t="str">
        <f>'3.Todas las competencia(Fuente'!B377</f>
        <v>SENSIBILIZACION Y EDUCACIÓN.
NIVEL 1</v>
      </c>
      <c r="C32" s="127" t="str">
        <f>'3.Todas las competencia(Fuente'!C377</f>
        <v>Realizar actividades de sensibilización interpersonal.</v>
      </c>
      <c r="D32" s="143" t="str">
        <f>'3.Todas las competencia(Fuente'!D377</f>
        <v>● Principios y métodos básicos de comunicación.</v>
      </c>
      <c r="E32" s="95" t="str">
        <f>'3.Todas las competencia(Fuente'!E377</f>
        <v>FLD 1; TRP 1; BIO 1; COM 1; ADR 1; CAC 1</v>
      </c>
      <c r="F32" s="175" t="str">
        <f>'3.Todas las competencia(Fuente'!F377</f>
        <v>EXAMPLE PERFORMANCE CRITERIA</v>
      </c>
      <c r="G32" s="175" t="str">
        <f>'3.Todas las competencia(Fuente'!G377</f>
        <v>EXAMPLE MEANS OF ASSESSMENT</v>
      </c>
      <c r="H32" s="96" t="str">
        <f>'3.Todas las competencia(Fuente'!H377</f>
        <v>RECOMMENDED PRIOR COMPETENCE REQUIREMENTS FOR THE LEVEL</v>
      </c>
    </row>
    <row r="33" spans="1:8" s="179" customFormat="1" ht="54" outlineLevel="4" x14ac:dyDescent="0.35">
      <c r="A33" s="11" t="str">
        <f>'3.Todas las competencia(Fuente'!A378</f>
        <v>Código</v>
      </c>
      <c r="B33" s="11" t="str">
        <f>'3.Todas las competencia(Fuente'!B378</f>
        <v>Declaración de la competencia. El individuo deberá ser capaz de:</v>
      </c>
      <c r="C33" s="136" t="str">
        <f>'3.Todas las competencia(Fuente'!C378</f>
        <v>Detalles, alcance y variaciones.
Una breve explicación de la competencia.</v>
      </c>
      <c r="D33" s="137" t="str">
        <f>'3.Todas las competencia(Fuente'!D378</f>
        <v>Principales requerimientos de conocimiento para la competencia.</v>
      </c>
      <c r="E33" s="90" t="str">
        <f>'3.Todas las competencia(Fuente'!E378</f>
        <v xml:space="preserve"> </v>
      </c>
      <c r="F33" s="172" t="str">
        <f>'3.Todas las competencia(Fuente'!F378</f>
        <v>Example performance criteria for certification</v>
      </c>
      <c r="G33" s="172" t="str">
        <f>'3.Todas las competencia(Fuente'!G378</f>
        <v>Example means of assessment</v>
      </c>
      <c r="H33" s="98" t="str">
        <f>'3.Todas las competencia(Fuente'!H378</f>
        <v>UNI</v>
      </c>
    </row>
    <row r="34" spans="1:8" ht="100.8" outlineLevel="4" x14ac:dyDescent="0.3">
      <c r="A34" s="20" t="str">
        <f>'3.Todas las competencia(Fuente'!A379</f>
        <v>AWA 1.1</v>
      </c>
      <c r="B34" s="23" t="str">
        <f>'3.Todas las competencia(Fuente'!B379</f>
        <v>Proporcionar información básica sobre un área protegida.</v>
      </c>
      <c r="C34" s="13" t="str">
        <f>'3.Todas las competencia(Fuente'!C379</f>
        <v xml:space="preserve">● Proporcionar explicaciones verbales básicas a visitantes y actores
interesados sobre un área protegida (valores, funciones, regulaciones,
vida silvestre, cultura, características y lugares de interés,
oportunidades de recreación).
● Responder adecuadamente a las preguntas.
● Ver también CAC.
</v>
      </c>
      <c r="D34" s="13" t="str">
        <f>'3.Todas las competencia(Fuente'!D379</f>
        <v xml:space="preserve">● Información general sobre el AP (valores,
funciones, regulaciones, vida silvestre,
cultura, características y lugares de interés,
oportunidades de recreación).
● Técnicas básicas de comunicación (ver CAC).
</v>
      </c>
      <c r="E34" s="14">
        <f>'3.Todas las competencia(Fuente'!E379</f>
        <v>0</v>
      </c>
      <c r="F34" s="13" t="str">
        <f>'3.Todas las competencia(Fuente'!F379</f>
        <v>• Demonstrate presentation of information through:
 - Structured presentations.
 - Responding and answering questions.
• Demonstrate supporting knowledge.</v>
      </c>
      <c r="G34" s="13" t="str">
        <f>'3.Todas las competencia(Fuente'!G379</f>
        <v>• Practical test/observation/ simulation.
• Feedback from participants.
• Oral test of knowledge.</v>
      </c>
      <c r="H34" s="14">
        <f>'3.Todas las competencia(Fuente'!H379</f>
        <v>0</v>
      </c>
    </row>
    <row r="35" spans="1:8" ht="158.4" outlineLevel="4" x14ac:dyDescent="0.3">
      <c r="A35" s="20" t="str">
        <f>'3.Todas las competencia(Fuente'!A380</f>
        <v>AWA 1.2</v>
      </c>
      <c r="B35" s="23" t="str">
        <f>'3.Todas las competencia(Fuente'!B380</f>
        <v>Realizar presentaciones interpretativas/ educativa básicas.</v>
      </c>
      <c r="C35" s="13" t="str">
        <f>'3.Todas las competencia(Fuente'!C380</f>
        <v xml:space="preserve">● Preparar y brindar presentaciones básicas interpersonales
interpretativas/ educativas para una variedad de audiencias, con base
en un calendario programado o guion.
● Por ejemplo, liderar un recorrido interpretativo, haciendo una
presentación a un grupo comunitario, guiando visitantes alrededor
de un centro de visitantes, dirigiendo una actividad con un grupo
escolar, informando a los visitantes sobre las regulaciones de un área
protegida, etc.
</v>
      </c>
      <c r="D35" s="13" t="str">
        <f>'3.Todas las competencia(Fuente'!D380</f>
        <v>● Los guiones / programas planificados para la
interpretación y educación.
● Comunicación básica y técnicas interpretativas
(Ver CAC).</v>
      </c>
      <c r="E35" s="14">
        <f>'3.Todas las competencia(Fuente'!E380</f>
        <v>0</v>
      </c>
      <c r="F35" s="13" t="str">
        <f>'3.Todas las competencia(Fuente'!F380</f>
        <v>• Demonstrate effective and engaging delivery of 3 types of interpretive presentation using a provided ‘script’ and/or format.
 - Formal presentation.
 - Leading a guided activity.
 - Leading an educational activity.
• Demonstrate supporting knowledge.</v>
      </c>
      <c r="G35" s="13" t="str">
        <f>'3.Todas las competencia(Fuente'!G380</f>
        <v>• Practical test/observation/ simulation.
• Feedback from participants.
• Oral test of knowledge.</v>
      </c>
      <c r="H35" s="14">
        <f>'3.Todas las competencia(Fuente'!H380</f>
        <v>0</v>
      </c>
    </row>
  </sheetData>
  <sheetProtection algorithmName="SHA-512" hashValue="lLFfTP7BUIVCAGjmjrn/3rTKK8HrZjokMQL45HHRpVd1pgLoE9Ci0WXYcc5kAbGr10fCM3me/LZarOwcNGM/CQ==" saltValue="ew/Uo+Ln9gQ+V2E4+gnVPQ==" spinCount="100000" sheet="1" objects="1" scenarios="1" autoFilter="0"/>
  <mergeCells count="6">
    <mergeCell ref="F4:H4"/>
    <mergeCell ref="F11:H11"/>
    <mergeCell ref="F20:H20"/>
    <mergeCell ref="F31:H31"/>
    <mergeCell ref="A1:E1"/>
    <mergeCell ref="F1:H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8000"/>
  </sheetPr>
  <dimension ref="A1:H31"/>
  <sheetViews>
    <sheetView showZeros="0" topLeftCell="A27" zoomScale="40" zoomScaleNormal="40" workbookViewId="0"/>
  </sheetViews>
  <sheetFormatPr defaultColWidth="9.109375" defaultRowHeight="18.75" customHeight="1" outlineLevelRow="4" outlineLevelCol="2" x14ac:dyDescent="0.3"/>
  <cols>
    <col min="1" max="1" width="18"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57">
        <f>'3.Todas las competencia(Fuente'!F179</f>
        <v>0</v>
      </c>
      <c r="G2" s="166">
        <f>'3.Todas las competencia(Fuente'!F179</f>
        <v>0</v>
      </c>
      <c r="H2" s="57">
        <f>'3.Todas las competencia(Fuente'!G179</f>
        <v>0</v>
      </c>
    </row>
    <row r="3" spans="1:8" ht="42" outlineLevel="2" x14ac:dyDescent="0.3">
      <c r="A3" s="87" t="str">
        <f>'3.Todas las competencia(Fuente'!A381</f>
        <v>CATEGORÍA</v>
      </c>
      <c r="B3" s="87" t="str">
        <f>'3.Todas las competencia(Fuente'!B381</f>
        <v>FLD. OPERACIONES DE CAMPO (TERRESTRES Y ACUÁTICAS) Y MANTENIMIENTO DE SITIO</v>
      </c>
      <c r="C3" s="124" t="str">
        <f>'3.Todas las competencia(Fuente'!C381</f>
        <v>Realización de trabajo de campo y tareas prácticas de forma correcta y segura.</v>
      </c>
      <c r="D3" s="140">
        <f>'3.Todas las competencia(Fuente'!D381</f>
        <v>0</v>
      </c>
      <c r="E3" s="38">
        <f>'3.Todas las competencia(Fuente'!E381</f>
        <v>0</v>
      </c>
      <c r="F3" s="167">
        <f>'3.Todas las competencia(Fuente'!F381</f>
        <v>0</v>
      </c>
      <c r="G3" s="167">
        <f>'3.Todas las competencia(Fuente'!G381</f>
        <v>0</v>
      </c>
      <c r="H3" s="38">
        <f>'3.Todas las competencia(Fuente'!H381</f>
        <v>0</v>
      </c>
    </row>
    <row r="4" spans="1:8" ht="56.25" customHeight="1" outlineLevel="4" x14ac:dyDescent="0.3">
      <c r="A4" s="79" t="str">
        <f>'3.Todas las competencia(Fuente'!A382</f>
        <v>CÓDIGO DE NIVEL</v>
      </c>
      <c r="B4" s="79" t="str">
        <f>'3.Todas las competencia(Fuente'!B382</f>
        <v xml:space="preserve">NOMBRE DEL NIVEL </v>
      </c>
      <c r="C4" s="126" t="str">
        <f>'3.Todas las competencia(Fuente'!C382</f>
        <v>COMPETENCIA GENERAL PARA EL NIVEL</v>
      </c>
      <c r="D4" s="126" t="str">
        <f>'3.Todas las competencia(Fuente'!D382</f>
        <v>CONOCIMIENTO Y COMPRENSION GENERAL DE APOYO PARA EL NIVEL</v>
      </c>
      <c r="E4" s="80" t="str">
        <f>'3.Todas las competencia(Fuente'!E382</f>
        <v>COMPETENCIAS ASOCIADAS PARA EL NIVEL</v>
      </c>
      <c r="F4" s="438" t="str">
        <f>'3.Todas las competencia(Fuente'!F382</f>
        <v xml:space="preserve"> ASSESSMENT/CERTIFICATION EXAMPLES</v>
      </c>
      <c r="G4" s="439">
        <f>'3.Todas las competencia(Fuente'!G382</f>
        <v>0</v>
      </c>
      <c r="H4" s="439">
        <f>'3.Todas las competencia(Fuente'!H382</f>
        <v>0</v>
      </c>
    </row>
    <row r="5" spans="1:8" ht="93.6" outlineLevel="3" x14ac:dyDescent="0.3">
      <c r="A5" s="78" t="str">
        <f>'3.Todas las competencia(Fuente'!A383</f>
        <v>FLD 2</v>
      </c>
      <c r="B5" s="77" t="str">
        <f>'3.Todas las competencia(Fuente'!B383</f>
        <v>OPERACIONES DE CAMPO (TERRESTRES
Y ACUÁTICAS) Y MANTENIMIENTO DE
SITIO. NIVEL 2</v>
      </c>
      <c r="C5" s="127" t="str">
        <f>'3.Todas las competencia(Fuente'!C383</f>
        <v>Planificar, administrar y monitorear actividades en el campo.</v>
      </c>
      <c r="D5" s="128" t="str">
        <f>'3.Todas las competencia(Fuente'!D383</f>
        <v>● Políticas y procedimientos organizacionales para las operaciones de campo
● Conocimiento detallado de las tierras y las aguas del área protegida.
● Liderazgo en actividades al aire libre y tareas
prácticas.</v>
      </c>
      <c r="E5" s="55" t="str">
        <f>'3.Todas las competencia(Fuente'!E383</f>
        <v xml:space="preserve"> LAR 2; BIO 2; COM 2; TRP 2; AWA 2; TEC 2; ADR 2; CAC 2</v>
      </c>
      <c r="F5" s="168" t="str">
        <f>'3.Todas las competencia(Fuente'!F383</f>
        <v>EXAMPLE PERFORMANCE CRITERIA</v>
      </c>
      <c r="G5" s="168" t="str">
        <f>'3.Todas las competencia(Fuente'!G383</f>
        <v>EXAMPLE MEANS OF ASSESSMENT</v>
      </c>
      <c r="H5" s="64" t="str">
        <f>'3.Todas las competencia(Fuente'!H383</f>
        <v>RECOMMENDED PRIOR COMPETENCE REQUIREMENTS FOR THE LEVEL</v>
      </c>
    </row>
    <row r="6" spans="1:8" ht="42" outlineLevel="4" x14ac:dyDescent="0.3">
      <c r="A6" s="91" t="str">
        <f>'3.Todas las competencia(Fuente'!A384</f>
        <v>Código</v>
      </c>
      <c r="B6" s="11" t="str">
        <f>'3.Todas las competencia(Fuente'!B384</f>
        <v>Declaración de la competencia. El individuo deberá ser capaz de:</v>
      </c>
      <c r="C6" s="144" t="str">
        <f>'3.Todas las competencia(Fuente'!C384</f>
        <v>Detalles, alcance y variaciones.
Una breve explicación de la competencia.</v>
      </c>
      <c r="D6" s="145" t="str">
        <f>'3.Todas las competencia(Fuente'!D384</f>
        <v>Principales requerimientos de conocimiento para la competencia.</v>
      </c>
      <c r="E6" s="18" t="str">
        <f>'3.Todas las competencia(Fuente'!E384</f>
        <v xml:space="preserve"> </v>
      </c>
      <c r="F6" s="169" t="str">
        <f>'3.Todas las competencia(Fuente'!F384</f>
        <v>Example performance criteria for certification</v>
      </c>
      <c r="G6" s="169" t="str">
        <f>'3.Todas las competencia(Fuente'!G384</f>
        <v>Example means of assessment</v>
      </c>
      <c r="H6" s="36" t="str">
        <f>'3.Todas las competencia(Fuente'!H384</f>
        <v>UNI; FLD 1; CAC 1</v>
      </c>
    </row>
    <row r="7" spans="1:8" ht="115.2" outlineLevel="4" x14ac:dyDescent="0.3">
      <c r="A7" s="20" t="str">
        <f>'3.Todas las competencia(Fuente'!A385</f>
        <v>FLD 2.1</v>
      </c>
      <c r="B7" s="86" t="str">
        <f>'3.Todas las competencia(Fuente'!B385</f>
        <v>Planifica , liderar y preparar informes sobre caminatas y operaciones de campo.</v>
      </c>
      <c r="C7" s="13" t="str">
        <f>'3.Todas las competencia(Fuente'!C385</f>
        <v>● Planificar todos los aspectos logísticos de caminatas, expediciones,
patrullas, etc.
● Asegurar que el transporte, la comida, el campamento, el equipo de
campo y la seguridad sean adecuados para el número de participantes,
para la duración y el propósito de la caminata.
● Liderar las caminatas y garantizar el bienestar y la seguridad de los
participantes.
● Monitorear las actividades y preparar informes.</v>
      </c>
      <c r="D7" s="13" t="str">
        <f>'3.Todas las competencia(Fuente'!D385</f>
        <v>● Detalles del terreno del área, riesgos asociados y
necesidades de equipo.
● Procedimientos para emergencias y primeros
auxilios.</v>
      </c>
      <c r="E7" s="14">
        <f>'3.Todas las competencia(Fuente'!E385</f>
        <v>0</v>
      </c>
      <c r="F7" s="13" t="str">
        <f>'3.Todas las competencia(Fuente'!F385</f>
        <v>• Documented planning, organisation and leadership of 4 field trips including 2 overnight trips.
• Demonstrate supporting knowledge.</v>
      </c>
      <c r="G7" s="13" t="str">
        <f>'3.Todas las competencia(Fuente'!G385</f>
        <v>• Accreditation of prior qualifications and experience.
• Evidence portfolio assessment. 
• Field assessment by supervisor.
• Test of knowledge.</v>
      </c>
      <c r="H7" s="15">
        <f>'3.Todas las competencia(Fuente'!H385</f>
        <v>0</v>
      </c>
    </row>
    <row r="8" spans="1:8" ht="86.4" outlineLevel="4" x14ac:dyDescent="0.3">
      <c r="A8" s="20" t="str">
        <f>'3.Todas las competencia(Fuente'!A386</f>
        <v>FLD 2.2</v>
      </c>
      <c r="B8" s="86" t="str">
        <f>'3.Todas las competencia(Fuente'!B386</f>
        <v>Mantener tiendas de equipo de campo y suministros.</v>
      </c>
      <c r="C8" s="13" t="str">
        <f>'3.Todas las competencia(Fuente'!C386</f>
        <v>● Garantizar el almacenamiento seguro y el mantenimiento de equipos,
materiales y suministros para trabajo de campo.
● Mantener sistemas de registro de salida / entrada para equipos y
suministros.
● Mantener registros de inventario y solicitar la reposición de equipos y
suministros (ver también FRM 2).</v>
      </c>
      <c r="D8" s="13" t="str">
        <f>'3.Todas las competencia(Fuente'!D386</f>
        <v>● Las necesidades operativas de equipo de campo
y suministros para el AP.
● Requisitos de material y equipo para tareas de
trabajo frecuentes.
● Procedimientos para contratación y compra.</v>
      </c>
      <c r="E8" s="14">
        <f>'3.Todas las competencia(Fuente'!E386</f>
        <v>0</v>
      </c>
      <c r="F8" s="13" t="str">
        <f>'3.Todas las competencia(Fuente'!F386</f>
        <v>• Documented planning, organisation and leadership of stores and supplies.
• Demonstrate supporting knowledge.</v>
      </c>
      <c r="G8" s="13" t="str">
        <f>'3.Todas las competencia(Fuente'!G386</f>
        <v>• Accreditation of prior qualifications and experience.
• Evidence portfolio assessment. 
• Field assessment by supervisor.
• Test of knowledge.</v>
      </c>
      <c r="H8" s="15">
        <f>'3.Todas las competencia(Fuente'!H386</f>
        <v>0</v>
      </c>
    </row>
    <row r="9" spans="1:8" ht="172.8" outlineLevel="4" x14ac:dyDescent="0.3">
      <c r="A9" s="20" t="str">
        <f>'3.Todas las competencia(Fuente'!A387</f>
        <v>FLD 2.3</v>
      </c>
      <c r="B9" s="86" t="str">
        <f>'3.Todas las competencia(Fuente'!B387</f>
        <v>Planifica , liderar e informar sobre la construcción a
pequeña escala, paisajismo y obras de mantenimiento.</v>
      </c>
      <c r="C9" s="13" t="str">
        <f>'3.Todas las competencia(Fuente'!C387</f>
        <v>● Planificar y organizar la instalación correcta de estructuras no ingenieriles
(por ejemplo, mojones de límites, caminos, senderos, áreas de
descanso, sitios de picnic, basureros y estructuras asociadas).
● Planificar y organizar trabajos físicos y de paisajismo según sea necesario
(por ejemplo, control de la erosión, obras de drenaje, reforestación).
● Interpretar planos y especificaciones
● Especificar y obtener los materiales y equipos necesarios
● Supervisar que la construcción y el mantenimiento se den de manera
adecuada y segura.
● Establecer programas de verificación y mantenimiento de las
instalaciones (caminos, senderos, construcciones).
● Especificar los equerimientos para el mantenimiento y la reparación.</v>
      </c>
      <c r="D9" s="13" t="str">
        <f>'3.Todas las competencia(Fuente'!D387</f>
        <v>● Interpretación de esquemas y planos.
● Técnicas de construcción.
● Técnicas duras y suaves de paisajismo.
● Levantamiento y delimitación básica del sitio.
● Cálculo sobre cantidad de materiales requeridos.
● Procedimientos de adquisición y compra.</v>
      </c>
      <c r="E9" s="14">
        <f>'3.Todas las competencia(Fuente'!E387</f>
        <v>0</v>
      </c>
      <c r="F9" s="13" t="str">
        <f>'3.Todas las competencia(Fuente'!F387</f>
        <v>• Documented planning, organisation and leadership of 3 different small scale construction or maintenance projects.
• Demonstrate supporting knowledge.</v>
      </c>
      <c r="G9" s="13" t="str">
        <f>'3.Todas las competencia(Fuente'!G387</f>
        <v>• Accreditation of prior qualifications and experience.
• Evidence portfolio assessment. 
• Field assessment by supervisor.
• Test of knowledge.</v>
      </c>
      <c r="H9" s="15">
        <f>'3.Todas las competencia(Fuente'!H387</f>
        <v>0</v>
      </c>
    </row>
    <row r="10" spans="1:8" ht="100.8" outlineLevel="4" x14ac:dyDescent="0.3">
      <c r="A10" s="20" t="str">
        <f>'3.Todas las competencia(Fuente'!A388</f>
        <v>FLD 2.4</v>
      </c>
      <c r="B10" s="86" t="str">
        <f>'3.Todas las competencia(Fuente'!B388</f>
        <v>Planifica , liderar e informar sobre búsqueda, rescate
y respuesta a emergencias.</v>
      </c>
      <c r="C10" s="13" t="str">
        <f>'3.Todas las competencia(Fuente'!C388</f>
        <v>● Organizar grupos de búsqueda, logística y procedimientos.
● Organizar la evacuación de víctimas.
● Coordinar con los servicios de emergencia y otros servicios de
búsqueda y rescate.
● Usar técnicas especiales de acuerdo con las condiciones de un área
protegida (por ejemplo, montañosa, acuática).
● Preparar informes y documentación requerida.</v>
      </c>
      <c r="D10" s="13" t="str">
        <f>'3.Todas las competencia(Fuente'!D388</f>
        <v>● Buen conocimiento de las tierras y las aguas del
AP.
● Técnicas y procedimientos de búsqueda y
rescate.
● Procedimientos de primeros auxilios y gestión de
siniestros.</v>
      </c>
      <c r="E10" s="14">
        <f>'3.Todas las competencia(Fuente'!E388</f>
        <v>0</v>
      </c>
      <c r="F10" s="13" t="str">
        <f>'3.Todas las competencia(Fuente'!F388</f>
        <v>• Documented planning, organisation and leadership of 2 search and rescue operations.
• Demonstrate supporting knowledge.</v>
      </c>
      <c r="G10" s="13" t="str">
        <f>'3.Todas las competencia(Fuente'!G388</f>
        <v>• Accreditation of prior qualifications and experience.
• Evidence portfolio assessment. 
• Field assessment by supervisor.
• Test of knowledge.</v>
      </c>
      <c r="H10" s="15">
        <f>'3.Todas las competencia(Fuente'!H388</f>
        <v>0</v>
      </c>
    </row>
    <row r="11" spans="1:8" ht="115.2" outlineLevel="4" x14ac:dyDescent="0.3">
      <c r="A11" s="20" t="str">
        <f>'3.Todas las competencia(Fuente'!A389</f>
        <v>FLD 2.5</v>
      </c>
      <c r="B11" s="86" t="str">
        <f>'3.Todas las competencia(Fuente'!B389</f>
        <v>Planifica , liderar e informar sobre gestión de residuos y control de contaminación.</v>
      </c>
      <c r="C11" s="13" t="str">
        <f>'3.Todas las competencia(Fuente'!C389</f>
        <v>● Organizar actividades regulares de recolección y gestión de residuos.
● Organizar acciones especiales de recolección de residuos y limpieza
de sitio.
● Monitorear posibles fuentes de contaminación en un área protegida (por
ejemplo, vertederos de desechos, depósitos de combustible, aguas
negras y aguas residuales, uso de productos químicos, etc.
● Responder a incidentes de contaminación.</v>
      </c>
      <c r="D11" s="13" t="str">
        <f>'3.Todas las competencia(Fuente'!D389</f>
        <v xml:space="preserve">● Fuentes de desechos sólidos y procedimientos
de recolección y eliminación.
● Otras fuentes reales y potenciales de contaminación.
● Medidas de prevención y control de la
contaminación.
● Procedimientos y equipos de respuesta ante la
contaminación. </v>
      </c>
      <c r="E11" s="14">
        <f>'3.Todas las competencia(Fuente'!E389</f>
        <v>0</v>
      </c>
      <c r="F11" s="13" t="str">
        <f>'3.Todas las competencia(Fuente'!F389</f>
        <v>• Documented planning, organisation and leadership of regular and special activities for waste collection/disposal and pollution prevention/control.
• Demonstrate supporting knowledge.</v>
      </c>
      <c r="G11" s="13" t="str">
        <f>'3.Todas las competencia(Fuente'!G389</f>
        <v>• Accreditation of prior qualifications and experience.
• Evidence portfolio assessment. 
• Field assessment by supervisor.
• Test of knowledge.</v>
      </c>
      <c r="H11" s="15">
        <f>'3.Todas las competencia(Fuente'!H389</f>
        <v>0</v>
      </c>
    </row>
    <row r="12" spans="1:8" ht="56.25" customHeight="1" outlineLevel="4" x14ac:dyDescent="0.3">
      <c r="A12" s="79" t="str">
        <f>'3.Todas las competencia(Fuente'!A391</f>
        <v>CÓDIGO DE NIVEL</v>
      </c>
      <c r="B12" s="79" t="str">
        <f>'3.Todas las competencia(Fuente'!B391</f>
        <v xml:space="preserve">NOMBRE DEL NIVEL </v>
      </c>
      <c r="C12" s="126" t="str">
        <f>'3.Todas las competencia(Fuente'!C391</f>
        <v>COMPETENCIA GENERAL PARA EL NIVEL</v>
      </c>
      <c r="D12" s="126" t="str">
        <f>'3.Todas las competencia(Fuente'!D391</f>
        <v>CONOCIMIENTO Y COMPRENSION GENERAL DE APOYO PARA EL NIVEL</v>
      </c>
      <c r="E12" s="80" t="str">
        <f>'3.Todas las competencia(Fuente'!E391</f>
        <v>COMPETENCIAS ASOCIADAS PARA EL NIVEL</v>
      </c>
      <c r="F12" s="438" t="str">
        <f>'3.Todas las competencia(Fuente'!F391</f>
        <v xml:space="preserve"> ASSESSMENT/CERTIFICATION EXAMPLES</v>
      </c>
      <c r="G12" s="439">
        <f>'3.Todas las competencia(Fuente'!G391</f>
        <v>0</v>
      </c>
      <c r="H12" s="439">
        <f>'3.Todas las competencia(Fuente'!H391</f>
        <v>0</v>
      </c>
    </row>
    <row r="13" spans="1:8" ht="78" outlineLevel="3" x14ac:dyDescent="0.3">
      <c r="A13" s="78" t="str">
        <f>'3.Todas las competencia(Fuente'!A392</f>
        <v>FLD 1</v>
      </c>
      <c r="B13" s="78" t="str">
        <f>'3.Todas las competencia(Fuente'!B392</f>
        <v>OPERACIONES DE CAMPO (TERRESTRES
Y ACUÁTICAS) Y MANTENIMIENTO DE
SITIO. NIVEL 1</v>
      </c>
      <c r="C13" s="127" t="str">
        <f>'3.Todas las competencia(Fuente'!C392</f>
        <v>Realizar actividades de campo de forma segura y protegida.</v>
      </c>
      <c r="D13" s="128" t="str">
        <f>'3.Todas las competencia(Fuente'!D392</f>
        <v xml:space="preserve">● Buen conocimiento del territorio del área
protegida.
● Políticas y procedimientos operativos
relevantes.
</v>
      </c>
      <c r="E13" s="55" t="str">
        <f>'3.Todas las competencia(Fuente'!E392</f>
        <v xml:space="preserve"> LAR 1; BIO 1; COM 1; TRP 1; AWA 1; ADR 1; CAC 1</v>
      </c>
      <c r="F13" s="168" t="str">
        <f>'3.Todas las competencia(Fuente'!F392</f>
        <v>EXAMPLE PERFORMANCE CRITERIA</v>
      </c>
      <c r="G13" s="168" t="str">
        <f>'3.Todas las competencia(Fuente'!G392</f>
        <v>EXAMPLE MEANS OF ASSESSMENT</v>
      </c>
      <c r="H13" s="64" t="str">
        <f>'3.Todas las competencia(Fuente'!H392</f>
        <v>RECOMMENDED PRIOR COMPETENCE REQUIREMENTS FOR THE LEVEL</v>
      </c>
    </row>
    <row r="14" spans="1:8" ht="36" outlineLevel="4" x14ac:dyDescent="0.3">
      <c r="A14" s="11" t="str">
        <f>'3.Todas las competencia(Fuente'!A393</f>
        <v>Código</v>
      </c>
      <c r="B14" s="11" t="str">
        <f>'3.Todas las competencia(Fuente'!B393</f>
        <v>Declaración de la competencia. El individuo deberá ser capaz de:</v>
      </c>
      <c r="C14" s="136" t="str">
        <f>'3.Todas las competencia(Fuente'!C393</f>
        <v>Detalles, alcance y variaciones.
Una breve explicación de la competencia.</v>
      </c>
      <c r="D14" s="137" t="str">
        <f>'3.Todas las competencia(Fuente'!D393</f>
        <v>Principales requerimientos de conocimiento para la competencia.</v>
      </c>
      <c r="E14" s="18" t="str">
        <f>'3.Todas las competencia(Fuente'!E393</f>
        <v xml:space="preserve"> </v>
      </c>
      <c r="F14" s="169" t="str">
        <f>'3.Todas las competencia(Fuente'!F393</f>
        <v>Example performance criteria for certification</v>
      </c>
      <c r="G14" s="169" t="str">
        <f>'3.Todas las competencia(Fuente'!G393</f>
        <v>Example means of assessment</v>
      </c>
      <c r="H14" s="36" t="str">
        <f>'3.Todas las competencia(Fuente'!H393</f>
        <v>UNI</v>
      </c>
    </row>
    <row r="15" spans="1:8" ht="100.8" outlineLevel="4" x14ac:dyDescent="0.3">
      <c r="A15" s="20" t="str">
        <f>'3.Todas las competencia(Fuente'!A394</f>
        <v>FLD 1.1</v>
      </c>
      <c r="B15" s="86" t="str">
        <f>'3.Todas las competencia(Fuente'!B394</f>
        <v>Utilizar mapa y brújula / cartas para la orientación y navegación.</v>
      </c>
      <c r="C15" s="13" t="str">
        <f>'3.Todas las competencia(Fuente'!C394</f>
        <v>● Leer un mapa topográfico o carta marina
● Usar una brújula y un mapa / carta para orientación y navegación en el
territorio.
● Ver FLD 1.2 sobre el uso del GPS.</v>
      </c>
      <c r="D15" s="13" t="str">
        <f>'3.Todas las competencia(Fuente'!D394</f>
        <v>● Mapas topográficos y principios y prácticas de
navegación terrestre (sin GPS).
● Cartas, principios y prácticas de la navegación
en agua (sin GPS).</v>
      </c>
      <c r="E15" s="14">
        <f>'3.Todas las competencia(Fuente'!E394</f>
        <v>0</v>
      </c>
      <c r="F15" s="13" t="str">
        <f>'3.Todas las competencia(Fuente'!F394</f>
        <v>• Identify 10 key locations on the map and in the field
• Demonstrate use of map and compass for orientation and navigation.
• Demonstrate supporting knowledge.</v>
      </c>
      <c r="G15" s="13" t="str">
        <f>'3.Todas las competencia(Fuente'!G394</f>
        <v>• Practical test on navigation and on the territory and terrain of the PA.
• Oral test of knowledge.</v>
      </c>
      <c r="H15" s="14">
        <f>'3.Todas las competencia(Fuente'!H394</f>
        <v>0</v>
      </c>
    </row>
    <row r="16" spans="1:8" ht="72" outlineLevel="4" x14ac:dyDescent="0.3">
      <c r="A16" s="20" t="str">
        <f>'3.Todas las competencia(Fuente'!A395</f>
        <v>FLD 1.2</v>
      </c>
      <c r="B16" s="86" t="str">
        <f>'3.Todas las competencia(Fuente'!B395</f>
        <v>Utilizar un Sistema de Posicionamiento Global (GPS) para la orientación y la navegación.</v>
      </c>
      <c r="C16" s="13" t="str">
        <f>'3.Todas las competencia(Fuente'!C395</f>
        <v>● Cuidar y dar mantenimiento a los GPS.
● Usar GPS en el campo para funciones básicas (orientación,
seguimiento, registro de puntos de referencia, ubicación, etc.).
● Configurar GPS y descargar / cargar rutas y puntos de eferencia, etc.</v>
      </c>
      <c r="D16" s="13" t="str">
        <f>'3.Todas las competencia(Fuente'!D395</f>
        <v>● Mapa, brújula y habilidades de navegación (FLD
1.1).
● Principios del GPS.
● Cuidado y mantenimiento de unidades GPS.</v>
      </c>
      <c r="E16" s="14">
        <f>'3.Todas las competencia(Fuente'!E395</f>
        <v>0</v>
      </c>
      <c r="F16" s="13" t="str">
        <f>'3.Todas las competencia(Fuente'!F395</f>
        <v>• Demonstrate all required aspects of use of GPS.
• Demonstrate supporting knowledge.
• Completion of FLD 1.3.</v>
      </c>
      <c r="G16" s="13" t="str">
        <f>'3.Todas las competencia(Fuente'!G395</f>
        <v>• Practical test.
• Oral test of knowledge.</v>
      </c>
      <c r="H16" s="14">
        <f>'3.Todas las competencia(Fuente'!H395</f>
        <v>0</v>
      </c>
    </row>
    <row r="17" spans="1:8" ht="129.6" outlineLevel="4" x14ac:dyDescent="0.3">
      <c r="A17" s="20" t="str">
        <f>'3.Todas las competencia(Fuente'!A396</f>
        <v>FLD 1.3</v>
      </c>
      <c r="B17" s="86" t="str">
        <f>'3.Todas las competencia(Fuente'!B396</f>
        <v>Seguir buenas prácticas ambientales y de seguridad, en el campo y en el centro de trabajo.</v>
      </c>
      <c r="C17" s="13" t="str">
        <f>'3.Todas las competencia(Fuente'!C396</f>
        <v>● Mantener un comportamiento ambientalmente responsable. Por
ejemplo: no fumar, evitar el alcohol, manejo seguro de las fogatas,
comportamiento tranquilo, evitar daños al ambiente, no cazar,
eliminación adecuada de desechos.
● Mantener comportamiento de forma consciente y segura. Por ejemplo:
uso correcto de herramientas y equipos, conocimiento de riesgos
y peligros, cumplimiento de instrucciones y regulaciones, evitar
comportamientos imprudentes, uso correcto y seguro de equipos,
conciencia sobre las implicaciones de los incendios.</v>
      </c>
      <c r="D17" s="13" t="str">
        <f>'3.Todas las competencia(Fuente'!D396</f>
        <v>● Buenas prácticas ambientales y de seguridad.
● Impactos de las malas prácticas ambientales.
● Impacto de las prácticas inseguras.
● Regulaciones y procedimientos operativos del
AP.</v>
      </c>
      <c r="E17" s="14">
        <f>'3.Todas las competencia(Fuente'!E396</f>
        <v>0</v>
      </c>
      <c r="F17" s="13" t="str">
        <f>'3.Todas las competencia(Fuente'!F396</f>
        <v>• Demonstrate use of correct procedures during field work.
• Demonstrate supporting knowledge.</v>
      </c>
      <c r="G17" s="13" t="str">
        <f>'3.Todas las competencia(Fuente'!G396</f>
        <v>• Testimony from supervisor.
• Practical test.
• Oral test of knowledge.</v>
      </c>
      <c r="H17" s="14">
        <f>'3.Todas las competencia(Fuente'!H396</f>
        <v>0</v>
      </c>
    </row>
    <row r="18" spans="1:8" ht="86.4" x14ac:dyDescent="0.3">
      <c r="A18" s="20" t="str">
        <f>'3.Todas las competencia(Fuente'!A397</f>
        <v>FLD 1.4</v>
      </c>
      <c r="B18" s="86" t="str">
        <f>'3.Todas las competencia(Fuente'!B397</f>
        <v>Usar y mantener de forma segura las herramientas y los equipos manuales.</v>
      </c>
      <c r="C18" s="13" t="str">
        <f>'3.Todas las competencia(Fuente'!C397</f>
        <v>● Usar y cuidar de manera segura y adecuada los equipos manuales
(herramientas, materiales, etc.).
● Usar y cuidar correctamente el equipo de seguridad y protección.</v>
      </c>
      <c r="D18" s="13" t="str">
        <f>'3.Todas las competencia(Fuente'!D397</f>
        <v>● Variedad de equipos y materiales utilizados
regularmente.
● Uso y cuidado seguro de herramientas y
equipos.
● Requisitos para el uso de equipos de
seguridad.</v>
      </c>
      <c r="E18" s="14">
        <f>'3.Todas las competencia(Fuente'!E397</f>
        <v>0</v>
      </c>
      <c r="F18" s="13" t="str">
        <f>'3.Todas las competencia(Fuente'!F397</f>
        <v>• Demonstrate correct use and maintenance of commonly used equipment.
• Demonstrate supporting knowledge.</v>
      </c>
      <c r="G18" s="13" t="str">
        <f>'3.Todas las competencia(Fuente'!G397</f>
        <v>• Inspection of equipment.
• Practical tests.
• Testimony from supervisor.
• Oral test of knowledge.</v>
      </c>
      <c r="H18" s="14">
        <f>'3.Todas las competencia(Fuente'!H397</f>
        <v>0</v>
      </c>
    </row>
    <row r="19" spans="1:8" ht="72" outlineLevel="4" x14ac:dyDescent="0.3">
      <c r="A19" s="20" t="str">
        <f>'3.Todas las competencia(Fuente'!A398</f>
        <v>FLD 1.5</v>
      </c>
      <c r="B19" s="86" t="str">
        <f>'3.Todas las competencia(Fuente'!B398</f>
        <v>Operar y mantener de forma segura las herramientas eléctricas y maquinaria con pequeños motores.</v>
      </c>
      <c r="C19" s="13" t="str">
        <f>'3.Todas las competencia(Fuente'!C398</f>
        <v>● Usar de manera segura y adecuada la maquinaria con motores
eléctricos o de combustión (por ejemplo, desmalezadora, segadoras,
motosierras, herramientas eléctricas, etc.).
● Seguir los procedimientos de mantenimiento.
● Usar de manera adecuada equipos de seguridad y protección.</v>
      </c>
      <c r="D19" s="13" t="str">
        <f>'3.Todas las competencia(Fuente'!D398</f>
        <v>● Funcionamiento básico del motor.
● Operación y mantenimiento específico de
maquinaria usada regularmente.
● Uso de equipos de seguridad y protección.</v>
      </c>
      <c r="E19" s="14">
        <f>'3.Todas las competencia(Fuente'!E398</f>
        <v>0</v>
      </c>
      <c r="F19" s="13" t="str">
        <f>'3.Todas las competencia(Fuente'!F398</f>
        <v>• Demonstrate safe use and maintenance of 3 different powered machines.
• Demonstrate supporting knowledge.</v>
      </c>
      <c r="G19" s="13" t="str">
        <f>'3.Todas las competencia(Fuente'!G398</f>
        <v>• Practical tests.
• Acquiring formal operators certificates (e.g. for chainsaw use).
• Oral test of knowledge.</v>
      </c>
      <c r="H19" s="14">
        <f>'3.Todas las competencia(Fuente'!H398</f>
        <v>0</v>
      </c>
    </row>
    <row r="20" spans="1:8" ht="115.2" outlineLevel="4" x14ac:dyDescent="0.3">
      <c r="A20" s="20" t="str">
        <f>'3.Todas las competencia(Fuente'!A399</f>
        <v>FLD 1.6</v>
      </c>
      <c r="B20" s="86" t="str">
        <f>'3.Todas las competencia(Fuente'!B399</f>
        <v>Realizar tareas básicas de construcción.</v>
      </c>
      <c r="C20" s="13" t="str">
        <f>'3.Todas las competencia(Fuente'!C399</f>
        <v>● Instalar y dar mantenimiento seguro y duradero de senderos,
plataformas, puentes, cercas, letreros, áreas de picnic, campamentos,
boyas de amarre y otra infraestructura básica requerida en un área
protegida.
● Utilizar madera, mampostería básica, materiales locales, etc.</v>
      </c>
      <c r="D20" s="13" t="str">
        <f>'3.Todas las competencia(Fuente'!D399</f>
        <v>● Uso seguro de las herramientas y equipos
requeridos.
● Interpretación de planos de construcción
simples.
● Medición y conteo.
● Usos de materiales de construcción.
● Técnicas básicas de construcción.</v>
      </c>
      <c r="E20" s="14">
        <f>'3.Todas las competencia(Fuente'!E399</f>
        <v>0</v>
      </c>
      <c r="F20" s="13" t="str">
        <f>'3.Todas las competencia(Fuente'!F399</f>
        <v>• Complete 5 typical tasks for the PA (according to local needs) making use of an appropriate range of construction/ maintenance skills.
• Demonstrate supporting knowledge.</v>
      </c>
      <c r="G20" s="13" t="str">
        <f>'3.Todas las competencia(Fuente'!G399</f>
        <v>• Completion of practical test/simulation.
• Inspection of practical tasks completed.
• Oral test of knowledge.</v>
      </c>
      <c r="H20" s="14">
        <f>'3.Todas las competencia(Fuente'!H399</f>
        <v>0</v>
      </c>
    </row>
    <row r="21" spans="1:8" ht="86.4" outlineLevel="4" x14ac:dyDescent="0.3">
      <c r="A21" s="20" t="str">
        <f>'3.Todas las competencia(Fuente'!A400</f>
        <v>FLD 1.7</v>
      </c>
      <c r="B21" s="86" t="str">
        <f>'3.Todas las competencia(Fuente'!B400</f>
        <v>Completar tareas básicas de paisajismo, horticultura y silvicultura.</v>
      </c>
      <c r="C21" s="13" t="str">
        <f>'3.Todas las competencia(Fuente'!C400</f>
        <v>● Completar correctamente tareas prácticas duras y blandas de
jardinería (p. ej. creación de hábitat, control de erosión, drenaje, control
de vegetación, reforestación y cuidado posterior, mantenimiento de
humedales, etc.).</v>
      </c>
      <c r="D21" s="13" t="str">
        <f>'3.Todas las competencia(Fuente'!D400</f>
        <v>● Uso seguro de las herramientas y equipos
requeridos.
● Interpretación de planos de paisajismo
sencillos.
● Habilidades prácticas de paisajismo.
● Reforestación y cuidados posteriores.</v>
      </c>
      <c r="E21" s="14">
        <f>'3.Todas las competencia(Fuente'!E400</f>
        <v>0</v>
      </c>
      <c r="F21" s="13" t="str">
        <f>'3.Todas las competencia(Fuente'!F400</f>
        <v>• Complete 5 typical tasks for the PA (according to local needs).
• Demonstrate supporting knowledge.</v>
      </c>
      <c r="G21" s="13" t="str">
        <f>'3.Todas las competencia(Fuente'!G400</f>
        <v>• Completion of practical test/simulation.
• Inspection of practical tasks completed.
• Oral test of knowledge.</v>
      </c>
      <c r="H21" s="14">
        <f>'3.Todas las competencia(Fuente'!H400</f>
        <v>0</v>
      </c>
    </row>
    <row r="22" spans="1:8" ht="86.4" outlineLevel="4" x14ac:dyDescent="0.3">
      <c r="A22" s="20" t="str">
        <f>'3.Todas las competencia(Fuente'!A401</f>
        <v>FLD 1.8</v>
      </c>
      <c r="B22" s="86" t="str">
        <f>'3.Todas las competencia(Fuente'!B401</f>
        <v>Instalar y operar los campamentos.</v>
      </c>
      <c r="C22" s="13" t="str">
        <f>'3.Todas las competencia(Fuente'!C401</f>
        <v>● Organizar estadías nocturnas en el campo (campamentos, refugios,
estaciones de guardaparques / guardabosques, etc.).
● Instalar el equipo requerido.
● Establecer y mantener buenos estándares de seguridad e higiene.
● Gestionar la preparación de comidas.
● Colocar letrinas e instalaciones de lavado.</v>
      </c>
      <c r="D22" s="13" t="str">
        <f>'3.Todas las competencia(Fuente'!D401</f>
        <v>● Habilidades de acampado básico e higiene.</v>
      </c>
      <c r="E22" s="14">
        <f>'3.Todas las competencia(Fuente'!E401</f>
        <v>0</v>
      </c>
      <c r="F22" s="13" t="str">
        <f>'3.Todas las competencia(Fuente'!F401</f>
        <v>• Demonstrate range of required skills in the field.
• Demonstrate supporting knowledge.</v>
      </c>
      <c r="G22" s="13" t="str">
        <f>'3.Todas las competencia(Fuente'!G401</f>
        <v>• Testimony from supervisor.
• Practical test.
• Oral test of knowledge.</v>
      </c>
      <c r="H22" s="14">
        <f>'3.Todas las competencia(Fuente'!H401</f>
        <v>0</v>
      </c>
    </row>
    <row r="23" spans="1:8" ht="86.4" outlineLevel="4" x14ac:dyDescent="0.3">
      <c r="A23" s="20" t="str">
        <f>'3.Todas las competencia(Fuente'!A402</f>
        <v>FLD 1.9</v>
      </c>
      <c r="B23" s="86" t="str">
        <f>'3.Todas las competencia(Fuente'!B402</f>
        <v>Realizar primeros auxilios y proporcionar respuestas apropiadas ante accidentes y emergencias.</v>
      </c>
      <c r="C23" s="13" t="str">
        <f>'3.Todas las competencia(Fuente'!C402</f>
        <v>● Obtener habilidades básicas de primeros auxilios de la Cruz Roja,
la Media Luna Roja u organizaciones con capacidades equivalentes
(adaptadas a las necesidades específicas de un á ea protegida).
● Manejar procedimientos para dar respuesta a accidentes y tratar con
víctimas.
● Manejar primeros auxilios avanzados (donde se requiera).</v>
      </c>
      <c r="D23" s="13" t="str">
        <f>'3.Todas las competencia(Fuente'!D402</f>
        <v>• Knowledge required for achieving first aid certification.
• Emergency procedures of the PA.</v>
      </c>
      <c r="E23" s="14">
        <f>'3.Todas las competencia(Fuente'!E402</f>
        <v>0</v>
      </c>
      <c r="F23" s="13" t="str">
        <f>'3.Todas las competencia(Fuente'!F402</f>
        <v>• Pass Red Cross, Red Crescent or equivalent basic course.
• Demonstrate supporting knowledge.</v>
      </c>
      <c r="G23" s="13" t="str">
        <f>'3.Todas las competencia(Fuente'!G402</f>
        <v>• As required by first aid course.
• Oral test of knowledge.</v>
      </c>
      <c r="H23" s="14">
        <f>'3.Todas las competencia(Fuente'!H402</f>
        <v>0</v>
      </c>
    </row>
    <row r="24" spans="1:8" ht="86.4" outlineLevel="4" x14ac:dyDescent="0.3">
      <c r="A24" s="20" t="str">
        <f>'3.Todas las competencia(Fuente'!A403</f>
        <v>FLD 1.10</v>
      </c>
      <c r="B24" s="86" t="str">
        <f>'3.Todas las competencia(Fuente'!B403</f>
        <v>Usar y cuidar de manera adecuada los instrumentos de muestreo básico en campo.</v>
      </c>
      <c r="C24" s="13" t="str">
        <f>'3.Todas las competencia(Fuente'!C403</f>
        <v>● Utilizar y cuidar correctamente los instrumentos básicos utilizados
regularmente en el campo (binoculares, telescopio, cámara, equipo de
medición, etc.).</v>
      </c>
      <c r="D24" s="13" t="str">
        <f>'3.Todas las competencia(Fuente'!D403</f>
        <v>• Operation, maintenance and cleaning requirements of commonly used equipment.</v>
      </c>
      <c r="E24" s="14">
        <f>'3.Todas las competencia(Fuente'!E403</f>
        <v>0</v>
      </c>
      <c r="F24" s="13" t="str">
        <f>'3.Todas las competencia(Fuente'!F403</f>
        <v xml:space="preserve">• Demonstrate use and care of at least 3 instruments commonly used in the PA.
• Demonstrate supporting knowledge.
</v>
      </c>
      <c r="G24" s="13" t="str">
        <f>'3.Todas las competencia(Fuente'!G403</f>
        <v xml:space="preserve">• Practical test.
• Oral test of knowledge.
</v>
      </c>
      <c r="H24" s="14">
        <f>'3.Todas las competencia(Fuente'!H403</f>
        <v>0</v>
      </c>
    </row>
    <row r="25" spans="1:8" ht="57.6" outlineLevel="4" x14ac:dyDescent="0.3">
      <c r="A25" s="20" t="str">
        <f>'3.Todas las competencia(Fuente'!A404</f>
        <v>FLD 1.11</v>
      </c>
      <c r="B25" s="86" t="str">
        <f>'3.Todas las competencia(Fuente'!B404</f>
        <v>Conducir y dar mantenimiento básico a vehículos de motor.</v>
      </c>
      <c r="C25" s="13" t="str">
        <f>'3.Todas las competencia(Fuente'!C404</f>
        <v>● Adquirir un permiso / licencia de conducir.
● Conducir de forma segura y responsable.
● Realizar controles requeridos de rutina y mantenimiento del
funcionamiento.</v>
      </c>
      <c r="D25" s="13" t="str">
        <f>'3.Todas las competencia(Fuente'!D404</f>
        <v>• Requirements of driving test.
• Basic vehicle functions and maintenance.
• Laws and regulations for vehicle use.</v>
      </c>
      <c r="E25" s="14">
        <f>'3.Todas las competencia(Fuente'!E404</f>
        <v>0</v>
      </c>
      <c r="F25" s="13" t="str">
        <f>'3.Todas las competencia(Fuente'!F404</f>
        <v>• Acquire appropriate driving licence/permit.
• Demonstrate supporting knowledge.</v>
      </c>
      <c r="G25" s="13" t="str">
        <f>'3.Todas las competencia(Fuente'!G404</f>
        <v>• Passing a driving test.
• Practical test on maintenance and safety.
• Oral test of knowledge.</v>
      </c>
      <c r="H25" s="14">
        <f>'3.Todas las competencia(Fuente'!H404</f>
        <v>0</v>
      </c>
    </row>
    <row r="26" spans="1:8" ht="57.6" outlineLevel="4" x14ac:dyDescent="0.3">
      <c r="A26" s="20" t="str">
        <f>'3.Todas las competencia(Fuente'!A405</f>
        <v>FLD 1.12</v>
      </c>
      <c r="B26" s="86" t="str">
        <f>'3.Todas las competencia(Fuente'!B405</f>
        <v>Operar y realizar mantenimiento básico de botes a motor.</v>
      </c>
      <c r="C26" s="13" t="str">
        <f>'3.Todas las competencia(Fuente'!C405</f>
        <v>● Adquirir un permiso / licencia de uso de la embarcación.
● Operar embarcaciones de forma segura y responsable.
● Realizar controles de rutina requeridos y mantenimiento del
funcionamiento.</v>
      </c>
      <c r="D26" s="13" t="str">
        <f>'3.Todas las competencia(Fuente'!D405</f>
        <v>• Requirements of boat use test.
• Basic boat and engine functions and maintenance.
• Laws and regulations for boat use.</v>
      </c>
      <c r="E26" s="14">
        <f>'3.Todas las competencia(Fuente'!E405</f>
        <v>0</v>
      </c>
      <c r="F26" s="13" t="str">
        <f>'3.Todas las competencia(Fuente'!F405</f>
        <v>• Pass a formal boat use test.
• Demonstrate supporting knowledge.</v>
      </c>
      <c r="G26" s="13" t="str">
        <f>'3.Todas las competencia(Fuente'!G405</f>
        <v>• Passing of boat use test.
• Practical test on maintenance and safety.
• Oral test of knowledge.</v>
      </c>
      <c r="H26" s="14">
        <f>'3.Todas las competencia(Fuente'!H405</f>
        <v>0</v>
      </c>
    </row>
    <row r="27" spans="1:8" ht="100.8" outlineLevel="4" x14ac:dyDescent="0.3">
      <c r="A27" s="20" t="str">
        <f>'3.Todas las competencia(Fuente'!A406</f>
        <v>FLD 1.13</v>
      </c>
      <c r="B27" s="86" t="str">
        <f>'3.Todas las competencia(Fuente'!B406</f>
        <v>Detectar, prevenir, combatir y controlar incendios.</v>
      </c>
      <c r="C27" s="13" t="str">
        <f>'3.Todas las competencia(Fuente'!C406</f>
        <v>● Mantener la vigilancia de los incendios y seguir los procedimientos
para reportarlos.
● Seguir los procedimientos recomendados (bajo supervisión) para evitar
riesgos de incendios, prevención de incendios (por ejemplo, limpieza
de rondas cortafuegos), manejo de incendios forestales.
● Utilizar de manera segura y adecuada los equipos de combate y
control de incendios.</v>
      </c>
      <c r="D27" s="13" t="str">
        <f>'3.Todas las competencia(Fuente'!D406</f>
        <v>● Sistema de vigilancia contra incendios y
procedimientos del AP.
● Riesgos de incendio, procedimientos de
seguridad y técnicas para gestión de incendios.
● Variedad de equipos utilizados para la gestión
de incendios.</v>
      </c>
      <c r="E27" s="14">
        <f>'3.Todas las competencia(Fuente'!E406</f>
        <v>0</v>
      </c>
      <c r="F27" s="13" t="str">
        <f>'3.Todas las competencia(Fuente'!F406</f>
        <v>• Demonstrate all required skills in a real or very realistic situation.
• Demonstrate supporting knowledge.</v>
      </c>
      <c r="G27" s="13" t="str">
        <f>'3.Todas las competencia(Fuente'!G406</f>
        <v>• Completion of practical test/simulation.
• Testimony from supervisor.
• Oral test of knowledge.</v>
      </c>
      <c r="H27" s="14">
        <f>'3.Todas las competencia(Fuente'!H406</f>
        <v>0</v>
      </c>
    </row>
    <row r="28" spans="1:8" ht="86.4" outlineLevel="4" x14ac:dyDescent="0.3">
      <c r="A28" s="20" t="str">
        <f>'3.Todas las competencia(Fuente'!A407</f>
        <v>FLD 1.14</v>
      </c>
      <c r="B28" s="86" t="str">
        <f>'3.Todas las competencia(Fuente'!B407</f>
        <v>Trabajar de forma segura en ambientes acuáticos.</v>
      </c>
      <c r="C28" s="13" t="str">
        <f>'3.Todas las competencia(Fuente'!C407</f>
        <v>● Nadar de manera competente.
● Tripular pequeñas embarcaciones.
● Utilizar equipos de seguridad.</v>
      </c>
      <c r="D28" s="13" t="str">
        <f>'3.Todas las competencia(Fuente'!D407</f>
        <v>● Peligros de trabajar en ambientes acuáticos.
● Procedimientos de seguridad acuáticos.</v>
      </c>
      <c r="E28" s="14">
        <f>'3.Todas las competencia(Fuente'!E407</f>
        <v>0</v>
      </c>
      <c r="F28" s="13" t="str">
        <f>'3.Todas las competencia(Fuente'!F407</f>
        <v>• Pass a swimming test
• Pass a watercraft test (safety, rescue and crewing small boats).
• Demonstrate supporting knowledge.</v>
      </c>
      <c r="G28" s="13" t="str">
        <f>'3.Todas las competencia(Fuente'!G407</f>
        <v>• Practical tests.
• Oral test of knowledge.</v>
      </c>
      <c r="H28" s="14">
        <f>'3.Todas las competencia(Fuente'!H407</f>
        <v>0</v>
      </c>
    </row>
    <row r="29" spans="1:8" ht="28.8" outlineLevel="4" x14ac:dyDescent="0.3">
      <c r="A29" s="20" t="str">
        <f>'3.Todas las competencia(Fuente'!A408</f>
        <v>FLD 1.15</v>
      </c>
      <c r="B29" s="86" t="str">
        <f>'3.Todas las competencia(Fuente'!B408</f>
        <v>Bucear usando equipos de submarinismo.</v>
      </c>
      <c r="C29" s="13" t="str">
        <f>'3.Todas las competencia(Fuente'!C408</f>
        <v>● Bucear de forma segura utilizando equipos de submarinismo.
● Obtener una reconocida certificación de buceo</v>
      </c>
      <c r="D29" s="13" t="str">
        <f>'3.Todas las competencia(Fuente'!D408</f>
        <v>● Requisitos del organismo que otorga la
certificación</v>
      </c>
      <c r="E29" s="14">
        <f>'3.Todas las competencia(Fuente'!E408</f>
        <v>0</v>
      </c>
      <c r="F29" s="13" t="str">
        <f>'3.Todas las competencia(Fuente'!F408</f>
        <v>• Completion of recognised qualification</v>
      </c>
      <c r="G29" s="13" t="str">
        <f>'3.Todas las competencia(Fuente'!G408</f>
        <v>• According to requirements of awarding body.</v>
      </c>
      <c r="H29" s="14">
        <f>'3.Todas las competencia(Fuente'!H408</f>
        <v>0</v>
      </c>
    </row>
    <row r="30" spans="1:8" ht="100.8" outlineLevel="4" x14ac:dyDescent="0.3">
      <c r="A30" s="20" t="str">
        <f>'3.Todas las competencia(Fuente'!A409</f>
        <v>FLD 1.16</v>
      </c>
      <c r="B30" s="86" t="str">
        <f>'3.Todas las competencia(Fuente'!B409</f>
        <v>Usar y mantener adecuadamente el equipo de comunicación de campo.</v>
      </c>
      <c r="C30" s="13" t="str">
        <f>'3.Todas las competencia(Fuente'!C409</f>
        <v>● Utilizar radio u otro equipo de comunicación electrónica (celular,
teléfono inteligente, estación base).
● Mantener equipos (baterías, cargadores, etc.).
● Utilizar procedimientos / protocolos requeridos para la comunicación.</v>
      </c>
      <c r="D30" s="13" t="str">
        <f>'3.Todas las competencia(Fuente'!D409</f>
        <v>●Funcionamiento, verificación y mantenimiento
de equipo.
● Protocolos de comunicación.</v>
      </c>
      <c r="E30" s="14">
        <f>'3.Todas las competencia(Fuente'!E409</f>
        <v>0</v>
      </c>
      <c r="F30" s="13" t="str">
        <f>'3.Todas las competencia(Fuente'!F409</f>
        <v>• Demonstrate correct use and maintenance of relevant equipment.
• Demonstrate correct communication procedures.
• Demonstrate supporting knowledge.</v>
      </c>
      <c r="G30" s="13" t="str">
        <f>'3.Todas las competencia(Fuente'!G409</f>
        <v>• Practical test.
• Oral test of knowledge.</v>
      </c>
      <c r="H30" s="14">
        <f>'3.Todas las competencia(Fuente'!H409</f>
        <v>0</v>
      </c>
    </row>
    <row r="31" spans="1:8" ht="100.8" outlineLevel="4" x14ac:dyDescent="0.3">
      <c r="A31" s="20" t="str">
        <f>'3.Todas las competencia(Fuente'!A410</f>
        <v>FLD 1.17</v>
      </c>
      <c r="B31" s="86" t="str">
        <f>'3.Todas las competencia(Fuente'!B410</f>
        <v>Cuidar y laborar con animales de trabajo y / o ganado.</v>
      </c>
      <c r="C31" s="13" t="str">
        <f>'3.Todas las competencia(Fuente'!C410</f>
        <v>● Garantizar el bienestar y la seguridad de los animales en el campo
(alimentación, abrevaderos, verificación de estado, espuesta a
cuestiones de salud y bienestar).
● Puede aplicarse a cualquier animal de trabajo, utilizado para ayudar
a la labor del AP (caballos, burros, mulas, camellos, búfalos, etc.) o
para el ganado utilizado en el manejo de la conservación (por ejemplo,
ovejas o ganado para pastoreo sostenible).</v>
      </c>
      <c r="D31" s="13" t="str">
        <f>'3.Todas las competencia(Fuente'!D410</f>
        <v>● Cuidado y cría práctica de animales.
● Usar y mantener el equipo y materiales
asociados.</v>
      </c>
      <c r="E31" s="14">
        <f>'3.Todas las competencia(Fuente'!E410</f>
        <v>0</v>
      </c>
      <c r="F31" s="13" t="str">
        <f>'3.Todas las competencia(Fuente'!F410</f>
        <v>• Demonstrate care of animals over a 3 month period
• Demonstrate supporting knowledge.</v>
      </c>
      <c r="G31" s="13" t="str">
        <f>'3.Todas las competencia(Fuente'!G410</f>
        <v>• Testimony from supervisor.
• Practical test.
• Oral test of knowledge.</v>
      </c>
      <c r="H31" s="14">
        <f>'3.Todas las competencia(Fuente'!H410</f>
        <v>0</v>
      </c>
    </row>
  </sheetData>
  <sheetProtection algorithmName="SHA-512" hashValue="IdDwR2/xHWwju7rDFgmx9hnd1nZ9dKLrLubykgKUk83CRAxu9JgPRTQsqr2Wa1cl3+xSrVejZ9BryXbq6w6IgA==" saltValue="zIVDUZj+2FIbCTYZduOI2g==" spinCount="100000" sheet="1" objects="1" scenarios="1" autoFilter="0"/>
  <mergeCells count="4">
    <mergeCell ref="F4:H4"/>
    <mergeCell ref="F12:H12"/>
    <mergeCell ref="A1:E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sheetPr>
  <dimension ref="A1:H18"/>
  <sheetViews>
    <sheetView showZeros="0" topLeftCell="A18" zoomScale="90" zoomScaleNormal="90" workbookViewId="0"/>
  </sheetViews>
  <sheetFormatPr defaultColWidth="9.109375" defaultRowHeight="14.4" outlineLevelRow="4" outlineLevelCol="2" x14ac:dyDescent="0.3"/>
  <cols>
    <col min="1" max="1" width="19.10937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57" customHeight="1" outlineLevel="1" x14ac:dyDescent="0.3">
      <c r="A2" s="56" t="str">
        <f>'3.Todas las competencia(Fuente'!A179</f>
        <v>GRUPO</v>
      </c>
      <c r="B2" s="56" t="str">
        <f>'3.Todas las competencia(Fuente'!B179</f>
        <v>B. GESTIÓN APLICADA EN LAS ÁREAS PROTEGIDAS</v>
      </c>
      <c r="C2" s="122" t="str">
        <f>'3.Todas las competencia(Fuente'!C179</f>
        <v>Aplicar habilidades técnicas especializadas en el manejo de áreas protegidas.</v>
      </c>
      <c r="D2" s="123">
        <f>'3.Todas las competencia(Fuente'!D179</f>
        <v>0</v>
      </c>
      <c r="E2" s="57">
        <f>'3.Todas las competencia(Fuente'!E179</f>
        <v>0</v>
      </c>
      <c r="F2" s="57">
        <f>'3.Todas las competencia(Fuente'!F179</f>
        <v>0</v>
      </c>
      <c r="G2" s="166">
        <f>'3.Todas las competencia(Fuente'!F179</f>
        <v>0</v>
      </c>
      <c r="H2" s="57">
        <f>'3.Todas las competencia(Fuente'!G179</f>
        <v>0</v>
      </c>
    </row>
    <row r="3" spans="1:8" ht="53.25" customHeight="1" outlineLevel="2" x14ac:dyDescent="0.3">
      <c r="A3" s="87" t="str">
        <f>'3.Todas las competencia(Fuente'!A411</f>
        <v>CATEGORÍA</v>
      </c>
      <c r="B3" s="87" t="str">
        <f>'3.Todas las competencia(Fuente'!B411</f>
        <v>TEC. TECNOLOGÍA</v>
      </c>
      <c r="C3" s="124" t="str">
        <f>'3.Todas las competencia(Fuente'!C411</f>
        <v>Uso de tecnología para apoyar el manejo de las áreas protegidas.</v>
      </c>
      <c r="D3" s="125">
        <f>'3.Todas las competencia(Fuente'!D411</f>
        <v>0</v>
      </c>
      <c r="E3" s="38">
        <f>'3.Todas las competencia(Fuente'!E411</f>
        <v>0</v>
      </c>
      <c r="F3" s="167">
        <f>'3.Todas las competencia(Fuente'!F411</f>
        <v>0</v>
      </c>
      <c r="G3" s="167">
        <f>'3.Todas las competencia(Fuente'!G411</f>
        <v>0</v>
      </c>
      <c r="H3" s="38">
        <f>'3.Todas las competencia(Fuente'!H411</f>
        <v>0</v>
      </c>
    </row>
    <row r="4" spans="1:8" ht="56.25" customHeight="1" outlineLevel="4" x14ac:dyDescent="0.3">
      <c r="A4" s="79" t="str">
        <f>'3.Todas las competencia(Fuente'!A412</f>
        <v>CÓDIGO DE NIVEL</v>
      </c>
      <c r="B4" s="79" t="str">
        <f>'3.Todas las competencia(Fuente'!B412</f>
        <v xml:space="preserve">NOMBRE DEL NIVEL </v>
      </c>
      <c r="C4" s="126" t="str">
        <f>'3.Todas las competencia(Fuente'!C412</f>
        <v>COMPETENCIA GENERAL PARA EL NIVEL</v>
      </c>
      <c r="D4" s="126" t="str">
        <f>'3.Todas las competencia(Fuente'!D412</f>
        <v>CONOCIMIENTO Y COMPRENSION GENERAL DE APOYO PARA EL NIVEL</v>
      </c>
      <c r="E4" s="80" t="str">
        <f>'3.Todas las competencia(Fuente'!E412</f>
        <v>COMPETENCIAS ASOCIADAS PARA EL NIVEL</v>
      </c>
      <c r="F4" s="438" t="str">
        <f>'3.Todas las competencia(Fuente'!F412</f>
        <v xml:space="preserve"> ASSESSMENT/CERTIFICATION EXAMPLES</v>
      </c>
      <c r="G4" s="439">
        <f>'3.Todas las competencia(Fuente'!G412</f>
        <v>0</v>
      </c>
      <c r="H4" s="439">
        <f>'3.Todas las competencia(Fuente'!H412</f>
        <v>0</v>
      </c>
    </row>
    <row r="5" spans="1:8" s="70" customFormat="1" ht="63" outlineLevel="3" x14ac:dyDescent="0.4">
      <c r="A5" s="78" t="str">
        <f>'3.Todas las competencia(Fuente'!A413</f>
        <v>TEC 2</v>
      </c>
      <c r="B5" s="78" t="str">
        <f>'3.Todas las competencia(Fuente'!B413</f>
        <v>TECNOLOGIA.
NIVEL 2</v>
      </c>
      <c r="C5" s="127" t="str">
        <f>'3.Todas las competencia(Fuente'!C413</f>
        <v>Usar y adaptar la tecnología para apoyar el trabajo en las áreas protegidas.</v>
      </c>
      <c r="D5" s="128" t="str">
        <f>'3.Todas las competencia(Fuente'!D413</f>
        <v>● Políticas y procedimientos organizacionales para el uso de tecnologías de la información.
● Variedad de tecnologías disponibles y su
aplicabilidad al trabajo en áreas protegidas.</v>
      </c>
      <c r="E5" s="95" t="str">
        <f>'3.Todas las competencia(Fuente'!E413</f>
        <v xml:space="preserve"> Potencialmente todas en los niveles 2/3/4</v>
      </c>
      <c r="F5" s="175" t="str">
        <f>'3.Todas las competencia(Fuente'!F413</f>
        <v>EXAMPLE PERFORMANCE CRITERIA</v>
      </c>
      <c r="G5" s="175" t="str">
        <f>'3.Todas las competencia(Fuente'!G413</f>
        <v>EXAMPLE MEANS OF ASSESSMENT</v>
      </c>
      <c r="H5" s="96" t="str">
        <f>'3.Todas las competencia(Fuente'!H413</f>
        <v>RECOMMENDED PRIOR COMPETENCE REQUIREMENTS FOR THE LEVEL</v>
      </c>
    </row>
    <row r="6" spans="1:8" s="45" customFormat="1" ht="66" customHeight="1" outlineLevel="4" x14ac:dyDescent="0.35">
      <c r="A6" s="11" t="str">
        <f>'3.Todas las competencia(Fuente'!A414</f>
        <v>Código</v>
      </c>
      <c r="B6" s="11" t="str">
        <f>'3.Todas las competencia(Fuente'!B414</f>
        <v>Declaración de la competencia. El individuo deberá ser capaz de:</v>
      </c>
      <c r="C6" s="136" t="str">
        <f>'3.Todas las competencia(Fuente'!C414</f>
        <v>Detalles, alcance y variaciones.
Una breve explicación de la competencia.</v>
      </c>
      <c r="D6" s="137" t="str">
        <f>'3.Todas las competencia(Fuente'!D414</f>
        <v>Principales requerimientos de conocimiento para la competencia.</v>
      </c>
      <c r="E6" s="187" t="str">
        <f>'3.Todas las competencia(Fuente'!E414</f>
        <v xml:space="preserve"> </v>
      </c>
      <c r="F6" s="172" t="str">
        <f>'3.Todas las competencia(Fuente'!F414</f>
        <v>Example performance criteria for certification</v>
      </c>
      <c r="G6" s="172" t="str">
        <f>'3.Todas las competencia(Fuente'!G414</f>
        <v>Example means of assessment</v>
      </c>
      <c r="H6" s="98" t="str">
        <f>'3.Todas las competencia(Fuente'!H414</f>
        <v>UNI; TEC 1; CAC 1</v>
      </c>
    </row>
    <row r="7" spans="1:8" ht="158.4" outlineLevel="4" x14ac:dyDescent="0.3">
      <c r="A7" s="20" t="str">
        <f>'3.Todas las competencia(Fuente'!A415</f>
        <v>TEC 2.1</v>
      </c>
      <c r="B7" s="85" t="str">
        <f>'3.Todas las competencia(Fuente'!B415</f>
        <v>Operar y darle mantenimiento a computadoras para
funciones avanzadas.</v>
      </c>
      <c r="C7" s="13" t="str">
        <f>'3.Todas las competencia(Fuente'!C415</f>
        <v>● Utilizar y administrar bases de datos, aplicaciones, hojas de cálculo y otras
aplicaciones y dispositivos de uso frecuente.
● Utilizar redes y servidores locales.
● Resolver problemas frecuentes y realizar mantenimiento y actualizaciones
(hardware y software).
● Garantizar el uso seguro de sistemas informáticos (detección de virus,
actualización de software, respaldos, etc.).
● Usar y dar mantenimiento a dispositivos (impresoras, escáneres, plotters,
etc.).
● Utilizar plataformas disponibles (PC, Mac, tableta, teléfono inteligente,
etc.).</v>
      </c>
      <c r="D7" s="13" t="str">
        <f>'3.Todas las competencia(Fuente'!D415</f>
        <v>● Principios informáticos avanzados y operación.
● Usos del software requerido, hardware,
aplicaciones, etc.
● Uso de plataformas relevantes (PC, Mac,
tabletas, teléfonos inteligentes, etc.).
● Buenas prácticas para un uso seguro.</v>
      </c>
      <c r="E7" s="13">
        <f>'3.Todas las competencia(Fuente'!E415</f>
        <v>0</v>
      </c>
      <c r="F7" s="13" t="str">
        <f>'3.Todas las competencia(Fuente'!F415</f>
        <v>• Submit evidence of use of computers for a range of basic everyday functions.
• Demonstrate supporting knowledge.</v>
      </c>
      <c r="G7" s="13" t="str">
        <f>'3.Todas las competencia(Fuente'!G415</f>
        <v>• Evidence portfolio assessment. 
• Accreditation of prior qualifications and experience.
• Practical test.
• Observation.
• Test of knowledge.</v>
      </c>
      <c r="H7" s="14">
        <f>'3.Todas las competencia(Fuente'!H415</f>
        <v>0</v>
      </c>
    </row>
    <row r="8" spans="1:8" ht="100.8" outlineLevel="4" x14ac:dyDescent="0.3">
      <c r="A8" s="20" t="str">
        <f>'3.Todas las competencia(Fuente'!A416</f>
        <v>TEC 2.2</v>
      </c>
      <c r="B8" s="85" t="str">
        <f>'3.Todas las competencia(Fuente'!B416</f>
        <v>Utilizar la tecnología en línea para funciones
avanzadas.</v>
      </c>
      <c r="C8" s="13" t="str">
        <f>'3.Todas las competencia(Fuente'!C416</f>
        <v>● Utilizar herramientas y servicios en línea para la recopilación de datos,
la difusión y gestión, sensibilización y visibilidad, comunicación,
colaboración, etc.
● Utilizar redes sociales, sitios web, cuestionarios en línea, bases de datos
en línea, etc.
● Utilizar y dar mantenimiento a conexiones en línea y accesorios
relacionados.</v>
      </c>
      <c r="D8" s="13" t="str">
        <f>'3.Todas las competencia(Fuente'!D416</f>
        <v>● Herramientas en línea disponibles y sus usos
(según plataforma / dispositivo).
● Buenas prácticas para el uso de internet y
conexión de computadoras.</v>
      </c>
      <c r="E8" s="13">
        <f>'3.Todas las competencia(Fuente'!E416</f>
        <v>0</v>
      </c>
      <c r="F8" s="13" t="str">
        <f>'3.Todas las competencia(Fuente'!F416</f>
        <v>• Submit evidence of use of connected computers for a range of functions.
• Demonstrate supporting knowledge.</v>
      </c>
      <c r="G8" s="13" t="str">
        <f>'3.Todas las competencia(Fuente'!G416</f>
        <v>• Evidence portfolio assessment. 
• Accreditation of prior qualifications and experience.
• Practical test.
• Observation.
• Test of knowledge.</v>
      </c>
      <c r="H8" s="14">
        <f>'3.Todas las competencia(Fuente'!H416</f>
        <v>0</v>
      </c>
    </row>
    <row r="9" spans="1:8" ht="144" outlineLevel="4" x14ac:dyDescent="0.3">
      <c r="A9" s="20" t="str">
        <f>'3.Todas las competencia(Fuente'!A417</f>
        <v>TEC 2.3</v>
      </c>
      <c r="B9" s="85" t="str">
        <f>'3.Todas las competencia(Fuente'!B417</f>
        <v>Administrar y mantener sistemas informáticos y
redes.</v>
      </c>
      <c r="C9" s="13" t="str">
        <f>'3.Todas las competencia(Fuente'!C417</f>
        <v>● Supervisar la gestión y el mantenimiento de los sistemas informáticos y el
equipamiento, así como brindar soporte a usuarios.
● Asegurar el mantenimiento, actualización, etc. de computadoras y accesorios.
● Garantizar la disponibilidad, registro y actualización de software.
● Garantizar el correcto funcionamiento de las redes informáticas.
● Desarrollar estándares y protocolos para sistemas informáticos y uso de redes.
● Mantener servidores centrales.
● Garantizar la seguridad de los datos (comprobaciones de virus,
cortafuegos, copias de seguridad, actualizaciones, etc.).</v>
      </c>
      <c r="D9" s="13" t="str">
        <f>'3.Todas las competencia(Fuente'!D417</f>
        <v>● Gestión y mantenimiento de sistemas
informáticos. (hardware y software).
● Creación, gestión y mantenimiento de redes.
● Seguridad de red, mantenimiento y respaldo.
● Disponibilidad de hardware y software,
incluyendo productos de código abierto.</v>
      </c>
      <c r="E9" s="13">
        <f>'3.Todas las competencia(Fuente'!E417</f>
        <v>0</v>
      </c>
      <c r="F9" s="13" t="str">
        <f>'3.Todas las competencia(Fuente'!F417</f>
        <v xml:space="preserve">• Submit evidence of successful management of IT across a protected area administration. 
• Submit evidence of management of a network for a range of functions.
• Demonstrate supporting knowledge.
</v>
      </c>
      <c r="G9" s="13" t="str">
        <f>'3.Todas las competencia(Fuente'!G417</f>
        <v>• Evidence portfolio assessment. 
• Accreditation of prior qualifications and experience.
• Practical test.
• Test of knowledge.</v>
      </c>
      <c r="H9" s="14">
        <f>'3.Todas las competencia(Fuente'!H417</f>
        <v>0</v>
      </c>
    </row>
    <row r="10" spans="1:8" ht="144" outlineLevel="4" x14ac:dyDescent="0.3">
      <c r="A10" s="20" t="str">
        <f>'3.Todas las competencia(Fuente'!A418</f>
        <v>TEC 2.4</v>
      </c>
      <c r="B10" s="85" t="str">
        <f>'3.Todas las competencia(Fuente'!B418</f>
        <v>Gestionar y mantener datos digitales y recursos informáticos.</v>
      </c>
      <c r="C10" s="13" t="str">
        <f>'3.Todas las competencia(Fuente'!C418</f>
        <v>● Administrar y actualizar bases de datos (por ejemplo, registros de vida
silvestre, registros de visitantes, gestión de información de infracciones
e infractores, estadísticas, etc.) utilizando aplicaciones genéricas o
especializadas.
● Brindar acceso confiable a los datos para su análisis y uso como
planificación de soporte y gestión</v>
      </c>
      <c r="D10" s="13" t="str">
        <f>'3.Todas las competencia(Fuente'!D418</f>
        <v>● Principios de diseño y uso de bases de datos.
● Uso específico de aplicaciones utilizadas en la
AP.
● Principios de gestión de información,
almacenamiento, registro y recuperación.</v>
      </c>
      <c r="E10" s="13">
        <f>'3.Todas las competencia(Fuente'!E418</f>
        <v>0</v>
      </c>
      <c r="F10" s="13" t="str">
        <f>'3.Todas las competencia(Fuente'!F418</f>
        <v>• Submit evidence of collation and management of extensive information in a database. 
• Submit reliable and timely responses to requests for production of data and reports.
• Demonstrate supporting knowledge.</v>
      </c>
      <c r="G10" s="13" t="str">
        <f>'3.Todas las competencia(Fuente'!G418</f>
        <v>• Evidence portfolio assessment. 
• Accreditation of prior qualifications and experience.
• Practical test.
• Observation.
• Test of knowledge.</v>
      </c>
      <c r="H10" s="14">
        <f>'3.Todas las competencia(Fuente'!H418</f>
        <v>0</v>
      </c>
    </row>
    <row r="11" spans="1:8" ht="115.2" outlineLevel="4" x14ac:dyDescent="0.3">
      <c r="A11" s="20" t="str">
        <f>'3.Todas las competencia(Fuente'!A419</f>
        <v>TEC 2.5</v>
      </c>
      <c r="B11" s="85" t="str">
        <f>'3.Todas las competencia(Fuente'!B419</f>
        <v>Operar Sistemas de Información Geográfica (SIG) y aplicaciones relacionadas.</v>
      </c>
      <c r="C11" s="13" t="str">
        <f>'3.Todas las competencia(Fuente'!C419</f>
        <v>● Operar paquetes SIG de uso cotidiano.
● Agregar información espacial.
● Analizar la información.
● Preparación de mapas e informes.
● NOTA: esta competencia se relaciona con la operación y actualización
de los SIG existentes, no con el establecimiento, programación y
personalización de sistemas SIG.</v>
      </c>
      <c r="D11" s="13" t="str">
        <f>'3.Todas las competencia(Fuente'!D419</f>
        <v>● Principios de SIG y uso de bases de datos.
● Posibles usos de SIG como herramienta para la
gestión del AP.</v>
      </c>
      <c r="E11" s="13">
        <f>'3.Todas las competencia(Fuente'!E419</f>
        <v>0</v>
      </c>
      <c r="F11" s="13" t="str">
        <f>'3.Todas las competencia(Fuente'!F419</f>
        <v>• Submit evidence of productive use of GIS to support information management, analysis, presentation and planning of the PA.
• Demonstrate supporting knowledge.</v>
      </c>
      <c r="G11" s="13" t="str">
        <f>'3.Todas las competencia(Fuente'!G419</f>
        <v>• Evidence portfolio assessment. 
• Accreditation of prior qualifications and experience.
• Practical test.
• Observation.
• Test of knowledge.</v>
      </c>
      <c r="H11" s="14">
        <f>'3.Todas las competencia(Fuente'!H419</f>
        <v>0</v>
      </c>
    </row>
    <row r="12" spans="1:8" ht="144" outlineLevel="4" x14ac:dyDescent="0.3">
      <c r="A12" s="20" t="str">
        <f>'3.Todas las competencia(Fuente'!A420</f>
        <v>TEC 2.6</v>
      </c>
      <c r="B12" s="85" t="str">
        <f>'3.Todas las competencia(Fuente'!B420</f>
        <v>Utilizar tecnología avanzada para apoyar el manejo de áreas protegidas.</v>
      </c>
      <c r="C12" s="13" t="str">
        <f>'3.Todas las competencia(Fuente'!C420</f>
        <v>● Operar y mantener apoyos tecnológicos especializados según
necesidades particulares y tecnología disponible. Por ejemplo:
– Usos avanzados de SIG para modelado, análisis espacial, optimización, etc.
– Monitoreo remoto y tecnología de seguimiento para monitorear la vida
silvestre, visitantes, amenazas, etc.
– Nuevas tecnologías como instalaciones solares, tratamiento UV para
residuos
– Presentaciones audiovisuales e instalaciones interactivas en los centros
de visitas y
– Dispositivos y aplicaciones para la recolección de datos en el campo.</v>
      </c>
      <c r="D12" s="13" t="str">
        <f>'3.Todas las competencia(Fuente'!D420</f>
        <v>● Tecnología disponible, sus usos y limitaciones.
● Características y funcionamiento de
herramientas tecnológicas específicas.</v>
      </c>
      <c r="E12" s="13">
        <f>'3.Todas las competencia(Fuente'!E420</f>
        <v>0</v>
      </c>
      <c r="F12" s="13" t="str">
        <f>'3.Todas las competencia(Fuente'!F420</f>
        <v>• Submit evidence of extensive and productive use of an advanced technology to support PA management.
• Demonstrate supporting knowledge.</v>
      </c>
      <c r="G12" s="13" t="str">
        <f>'3.Todas las competencia(Fuente'!G420</f>
        <v>• Evidence portfolio assessment. 
• Accreditation of prior qualifications and experience.
• Practical test.
• Observation.
• Test of knowledge.</v>
      </c>
      <c r="H12" s="14">
        <f>'3.Todas las competencia(Fuente'!H420</f>
        <v>0</v>
      </c>
    </row>
    <row r="13" spans="1:8" ht="56.25" customHeight="1" outlineLevel="4" x14ac:dyDescent="0.3">
      <c r="A13" s="79" t="str">
        <f>'3.Todas las competencia(Fuente'!A421</f>
        <v>CÓDIGO DE NIVEL</v>
      </c>
      <c r="B13" s="79" t="str">
        <f>'3.Todas las competencia(Fuente'!B421</f>
        <v xml:space="preserve">NOMBRE DEL NIVEL </v>
      </c>
      <c r="C13" s="126" t="str">
        <f>'3.Todas las competencia(Fuente'!C421</f>
        <v>COMPETENCIA GENERAL PARA EL NIVEL</v>
      </c>
      <c r="D13" s="126" t="str">
        <f>'3.Todas las competencia(Fuente'!D421</f>
        <v>CONOCIMIENTO Y COMPRENSION GENERAL DE APOYO PARA EL NIVEL</v>
      </c>
      <c r="E13" s="80" t="str">
        <f>'3.Todas las competencia(Fuente'!E421</f>
        <v>COMPETENCIAS ASOCIADAS PARA EL NIVEL</v>
      </c>
      <c r="F13" s="438" t="str">
        <f>'3.Todas las competencia(Fuente'!F421</f>
        <v xml:space="preserve"> ASSESSMENT/CERTIFICATION EXAMPLES</v>
      </c>
      <c r="G13" s="439">
        <f>'3.Todas las competencia(Fuente'!G421</f>
        <v>0</v>
      </c>
      <c r="H13" s="439">
        <f>'3.Todas las competencia(Fuente'!H421</f>
        <v>0</v>
      </c>
    </row>
    <row r="14" spans="1:8" s="70" customFormat="1" ht="84" outlineLevel="3" x14ac:dyDescent="0.4">
      <c r="A14" s="78" t="str">
        <f>'3.Todas las competencia(Fuente'!A422</f>
        <v>TEC 1</v>
      </c>
      <c r="B14" s="78" t="str">
        <f>'3.Todas las competencia(Fuente'!B422</f>
        <v>TECNOLOGIA. NIVEL 1</v>
      </c>
      <c r="C14" s="127" t="str">
        <f>'3.Todas las competencia(Fuente'!C422</f>
        <v>Utilizar ayudas tecnológicas básicas para apoyar el trabajo en áreas protegidas.</v>
      </c>
      <c r="D14" s="143" t="str">
        <f>'3.Todas las competencia(Fuente'!D422</f>
        <v>● Conocimiento básico de sistemas informáticos.</v>
      </c>
      <c r="E14" s="95" t="str">
        <f>'3.Todas las competencia(Fuente'!E422</f>
        <v xml:space="preserve"> HRM 1; FRM 1; ADR 1; CAC 1. Otras en el nivel 1 si fuera relevante.</v>
      </c>
      <c r="F14" s="175" t="str">
        <f>'3.Todas las competencia(Fuente'!F422</f>
        <v>EXAMPLE PERFORMANCE CRITERIA</v>
      </c>
      <c r="G14" s="175" t="str">
        <f>'3.Todas las competencia(Fuente'!G422</f>
        <v>EXAMPLE MEANS OF ASSESSMENT</v>
      </c>
      <c r="H14" s="96" t="str">
        <f>'3.Todas las competencia(Fuente'!H422</f>
        <v>RECOMMENDED PRIOR COMPETENCE REQUIREMENTS FOR THE LEVEL</v>
      </c>
    </row>
    <row r="15" spans="1:8" ht="54" outlineLevel="4" x14ac:dyDescent="0.35">
      <c r="A15" s="11" t="str">
        <f>'3.Todas las competencia(Fuente'!A423</f>
        <v>Código</v>
      </c>
      <c r="B15" s="11" t="str">
        <f>'3.Todas las competencia(Fuente'!B423</f>
        <v>Declaración de la competencia. El individuo deberá ser capaz de:</v>
      </c>
      <c r="C15" s="146" t="str">
        <f>'3.Todas las competencia(Fuente'!C423</f>
        <v>Detalles, alcance y variaciones.
Una breve explicación de la competencia.</v>
      </c>
      <c r="D15" s="147" t="str">
        <f>'3.Todas las competencia(Fuente'!D423</f>
        <v>Principales requerimientos de conocimiento para la competencia.</v>
      </c>
      <c r="E15" s="40" t="str">
        <f>'3.Todas las competencia(Fuente'!E423</f>
        <v xml:space="preserve"> </v>
      </c>
      <c r="F15" s="176" t="str">
        <f>'3.Todas las competencia(Fuente'!F423</f>
        <v>Example performance criteria for certification</v>
      </c>
      <c r="G15" s="176" t="str">
        <f>'3.Todas las competencia(Fuente'!G423</f>
        <v>EXAMPLE means of assessment</v>
      </c>
      <c r="H15" s="41" t="str">
        <f>'3.Todas las competencia(Fuente'!H423</f>
        <v>UNI</v>
      </c>
    </row>
    <row r="16" spans="1:8" ht="129.6" outlineLevel="4" x14ac:dyDescent="0.3">
      <c r="A16" s="20" t="str">
        <f>'3.Todas las competencia(Fuente'!A424</f>
        <v>TEC 1.1</v>
      </c>
      <c r="B16" s="85" t="str">
        <f>'3.Todas las competencia(Fuente'!B424</f>
        <v>Operar y mantener computadoras para funciones básicas (procesador de texto, ingreso de datos, gestión de archivos).</v>
      </c>
      <c r="C16" s="13" t="str">
        <f>'3.Todas las competencia(Fuente'!C424</f>
        <v>● Utilizar aplicaciones básicas sin conexión para procesamiento de
texto e ingreso de datos.
● Almacenar y recuperar datos en computadoras y redes.
● Cargar, descargar y guardar datos (por ejemplo, desde GPS u otra
tecnología móvil).
● Utilizar accesorios comunes (impresora, escáner, proyector, etc.).
● Brindar mantenimiento básico de hardware y software.
● Utilizar plataformas disponibles (por ejemplo, Mac, PC, teléfonos
inteligentes, tableta, etc.)</v>
      </c>
      <c r="D16" s="13" t="str">
        <f>'3.Todas las competencia(Fuente'!D424</f>
        <v>● Principios básicos de computación y operación
de software.
● Procedimientos para el uso seguro de la
computadora.
● Uso de plataformas relevantes (PC, Mac, tabletas
y teléfonos inteligentes, etc.).
● Sistema de red y de archivo utilizado por el AP.
● Mantenimiento básico cotidiano y resolución de
problemas.</v>
      </c>
      <c r="E16" s="13">
        <f>'3.Todas las competencia(Fuente'!E424</f>
        <v>0</v>
      </c>
      <c r="F16" s="13" t="str">
        <f>'3.Todas las competencia(Fuente'!F424</f>
        <v>• Submit evidence of correct use of available IT equipment and applications for a range of typical uses.</v>
      </c>
      <c r="G16" s="13" t="str">
        <f>'3.Todas las competencia(Fuente'!G424</f>
        <v>• Evidence portfolio assessment. 
• Accreditation of prior qualification.
• Test.
• Observation/simulation.
• Oral test of knowledge.</v>
      </c>
      <c r="H16" s="13">
        <f>'3.Todas las competencia(Fuente'!H424</f>
        <v>0</v>
      </c>
    </row>
    <row r="17" spans="1:8" ht="100.8" outlineLevel="4" x14ac:dyDescent="0.3">
      <c r="A17" s="20" t="str">
        <f>'3.Todas las competencia(Fuente'!A425</f>
        <v>TEC 1.2</v>
      </c>
      <c r="B17" s="85" t="str">
        <f>'3.Todas las competencia(Fuente'!B425</f>
        <v>Utilizar equipo y medios de comunicación en línea
y otros que requieran conexión física.</v>
      </c>
      <c r="C17" s="13" t="str">
        <f>'3.Todas las competencia(Fuente'!C425</f>
        <v xml:space="preserve">● Utilizar equipos electrónicos en línea o con conexión física y medios
para comunicar y recolectar información (internet, correo electrónico,
mensaje de texto, teléfonos inteligentes)
● Utilizar las redes sociales.
● Utilizar sistemas digitales de registro de campo (por ejemplo,
SMART).
</v>
      </c>
      <c r="D17" s="13" t="str">
        <f>'3.Todas las competencia(Fuente'!D425</f>
        <v>● Variedad de opciones para actividades en línea.
● Procedimientos para una actividad en línea
segura y protegida.
● Mantenimiento básico diario y resolución de
problemas.</v>
      </c>
      <c r="E17" s="13">
        <f>'3.Todas las competencia(Fuente'!E425</f>
        <v>0</v>
      </c>
      <c r="F17" s="13" t="str">
        <f>'3.Todas las competencia(Fuente'!F425</f>
        <v>• Submit evidence of correct use of available connected IT equipment and applications for a range of typical uses.</v>
      </c>
      <c r="G17" s="13" t="str">
        <f>'3.Todas las competencia(Fuente'!G425</f>
        <v>• Evidence portfolio assessment. 
• Accreditation of prior qualification.
• Test.
• Observation/simulation.
• Oral test of knowledge.</v>
      </c>
      <c r="H17" s="13">
        <f>'3.Todas las competencia(Fuente'!H425</f>
        <v>0</v>
      </c>
    </row>
    <row r="18" spans="1:8" ht="72" outlineLevel="4" x14ac:dyDescent="0.3">
      <c r="A18" s="20" t="str">
        <f>'3.Todas las competencia(Fuente'!A426</f>
        <v>TEC 1.3</v>
      </c>
      <c r="B18" s="85" t="str">
        <f>'3.Todas las competencia(Fuente'!B426</f>
        <v>Operar y mantener equipo audiovisual.</v>
      </c>
      <c r="C18" s="13" t="str">
        <f>'3.Todas las competencia(Fuente'!C426</f>
        <v xml:space="preserve">● Utilizar cámaras, grabadoras, teléfonos móviles, equipos de video
para grabar imágenes y sonido.
● Procesar y almacenar datos registrados e imágenes.
</v>
      </c>
      <c r="D18" s="13" t="str">
        <f>'3.Todas las competencia(Fuente'!D426</f>
        <v xml:space="preserve">● Variedad de equipos audiovisuales disponibles.
● Transferencia de datos y almacenamiento.
● Mantenimiento básico cotidiano y resolución de
problemas.
</v>
      </c>
      <c r="E18" s="13">
        <f>'3.Todas las competencia(Fuente'!E426</f>
        <v>0</v>
      </c>
      <c r="F18" s="13" t="str">
        <f>'3.Todas las competencia(Fuente'!F426</f>
        <v>• Submit evidence of correct use of available AV equipment for a range of typical uses.</v>
      </c>
      <c r="G18" s="13" t="str">
        <f>'3.Todas las competencia(Fuente'!G426</f>
        <v>• Evidence portfolio assessment. 
• Test.
• Observation/simulation.
• Oral test of knowledge.</v>
      </c>
      <c r="H18" s="13">
        <f>'3.Todas las competencia(Fuente'!H426</f>
        <v>0</v>
      </c>
    </row>
  </sheetData>
  <sheetProtection algorithmName="SHA-512" hashValue="a+ZPKC9augMgfOpJI4VW5s6obyELy1it0WHGLf2mRRLRmgmal9GC0crZokXiwHpyOip8MbWTf3/hhRWSQH2nzg==" saltValue="frMaxlcHovia+pD8YHfKaw==" spinCount="100000" sheet="1" objects="1" scenarios="1" autoFilter="0"/>
  <mergeCells count="4">
    <mergeCell ref="F4:H4"/>
    <mergeCell ref="F13:H13"/>
    <mergeCell ref="A1:E1"/>
    <mergeCell ref="F1: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U14:AU34"/>
  <sheetViews>
    <sheetView showGridLines="0" showZeros="0" tabSelected="1" zoomScale="30" zoomScaleNormal="30" workbookViewId="0">
      <selection activeCell="AR203" sqref="AR203"/>
    </sheetView>
  </sheetViews>
  <sheetFormatPr defaultColWidth="9.109375" defaultRowHeight="14.4" x14ac:dyDescent="0.3"/>
  <sheetData>
    <row r="14" spans="47:47" ht="18" x14ac:dyDescent="0.3">
      <c r="AU14" s="397"/>
    </row>
    <row r="15" spans="47:47" x14ac:dyDescent="0.3">
      <c r="AU15" s="398"/>
    </row>
    <row r="16" spans="47:47" x14ac:dyDescent="0.3">
      <c r="AU16" s="399"/>
    </row>
    <row r="17" spans="47:47" x14ac:dyDescent="0.3">
      <c r="AU17" s="399"/>
    </row>
    <row r="18" spans="47:47" x14ac:dyDescent="0.3">
      <c r="AU18" s="398"/>
    </row>
    <row r="19" spans="47:47" x14ac:dyDescent="0.3">
      <c r="AU19" s="398"/>
    </row>
    <row r="21" spans="47:47" ht="18" x14ac:dyDescent="0.3">
      <c r="AU21" s="400"/>
    </row>
    <row r="22" spans="47:47" x14ac:dyDescent="0.3">
      <c r="AU22" s="398"/>
    </row>
    <row r="23" spans="47:47" x14ac:dyDescent="0.3">
      <c r="AU23" s="401"/>
    </row>
    <row r="24" spans="47:47" x14ac:dyDescent="0.3">
      <c r="AU24" s="398"/>
    </row>
    <row r="25" spans="47:47" x14ac:dyDescent="0.3">
      <c r="AU25" s="402"/>
    </row>
    <row r="26" spans="47:47" x14ac:dyDescent="0.3">
      <c r="AU26" s="398"/>
    </row>
    <row r="27" spans="47:47" x14ac:dyDescent="0.3">
      <c r="AU27" s="402"/>
    </row>
    <row r="28" spans="47:47" x14ac:dyDescent="0.3">
      <c r="AU28" s="398"/>
    </row>
    <row r="29" spans="47:47" x14ac:dyDescent="0.3">
      <c r="AU29" s="403"/>
    </row>
    <row r="31" spans="47:47" ht="18" x14ac:dyDescent="0.3">
      <c r="AU31" s="400"/>
    </row>
    <row r="32" spans="47:47" x14ac:dyDescent="0.3">
      <c r="AU32" s="398"/>
    </row>
    <row r="33" spans="47:47" x14ac:dyDescent="0.3">
      <c r="AU33" s="403"/>
    </row>
    <row r="34" spans="47:47" x14ac:dyDescent="0.3">
      <c r="AU34" s="403"/>
    </row>
  </sheetData>
  <sheetProtection autoFilter="0"/>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499984740745262"/>
  </sheetPr>
  <dimension ref="A1:H18"/>
  <sheetViews>
    <sheetView showZeros="0" topLeftCell="A5" zoomScale="70" zoomScaleNormal="70" workbookViewId="0"/>
  </sheetViews>
  <sheetFormatPr defaultColWidth="9.109375" defaultRowHeight="14.4" outlineLevelRow="4" outlineLevelCol="2" x14ac:dyDescent="0.3"/>
  <cols>
    <col min="1" max="1" width="16.4414062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s="70" customFormat="1" ht="39" customHeight="1" outlineLevel="1" x14ac:dyDescent="0.4">
      <c r="A2" s="30" t="str">
        <f>'3.Todas las competencia(Fuente'!A427</f>
        <v>GRUPO</v>
      </c>
      <c r="B2" s="30" t="str">
        <f>'3.Todas las competencia(Fuente'!B427</f>
        <v>C. COMPETENCIAS PERSONALES GENERALES</v>
      </c>
      <c r="C2" s="148" t="str">
        <f>'3.Todas las competencia(Fuente'!C427</f>
        <v>Atributos individuales para usar en todas las áreas de trabajo.</v>
      </c>
      <c r="D2" s="149">
        <f>'3.Todas las competencia(Fuente'!D427</f>
        <v>0</v>
      </c>
      <c r="E2" s="29">
        <f>'3.Todas las competencia(Fuente'!E427</f>
        <v>0</v>
      </c>
      <c r="F2" s="177">
        <f>'3.Todas las competencia(Fuente'!F427</f>
        <v>0</v>
      </c>
      <c r="G2" s="177">
        <f>'3.Todas las competencia(Fuente'!G427</f>
        <v>0</v>
      </c>
      <c r="H2" s="29">
        <f>'3.Todas las competencia(Fuente'!H427</f>
        <v>0</v>
      </c>
    </row>
    <row r="3" spans="1:8" s="70" customFormat="1" ht="63" outlineLevel="3" x14ac:dyDescent="0.4">
      <c r="A3" s="289" t="str">
        <f>'3.Todas las competencia(Fuente'!A428</f>
        <v>CATEGORÍA</v>
      </c>
      <c r="B3" s="289" t="str">
        <f>'3.Todas las competencia(Fuente'!B428</f>
        <v>FPC. COMPETENCIAS PERSONALES BÁSICAS</v>
      </c>
      <c r="C3" s="290" t="str">
        <f>'3.Todas las competencia(Fuente'!C428</f>
        <v>Demostrar habilidades y conductas personales  fundamentales, necesarias para el trabajo cotidiano en áreas protegidas.</v>
      </c>
      <c r="D3" s="296">
        <f>'3.Todas las competencia(Fuente'!D428</f>
        <v>0</v>
      </c>
      <c r="E3" s="234" t="str">
        <f>'3.Todas las competencia(Fuente'!E428</f>
        <v xml:space="preserve"> </v>
      </c>
      <c r="F3" s="234" t="str">
        <f>'3.Todas las competencia(Fuente'!F428</f>
        <v xml:space="preserve"> </v>
      </c>
      <c r="G3" s="234" t="str">
        <f>'3.Todas las competencia(Fuente'!G428</f>
        <v xml:space="preserve"> </v>
      </c>
      <c r="H3" s="234" t="str">
        <f>'3.Todas las competencia(Fuente'!H428</f>
        <v xml:space="preserve"> </v>
      </c>
    </row>
    <row r="4" spans="1:8" ht="56.25" customHeight="1" outlineLevel="4" x14ac:dyDescent="0.3">
      <c r="A4" s="293" t="str">
        <f>'3.Todas las competencia(Fuente'!A429</f>
        <v>CÓDIGO DE NIVEL</v>
      </c>
      <c r="B4" s="293" t="str">
        <f>'3.Todas las competencia(Fuente'!B429</f>
        <v xml:space="preserve">NOMBRE DEL NIVEL </v>
      </c>
      <c r="C4" s="294" t="str">
        <f>'3.Todas las competencia(Fuente'!C429</f>
        <v>COMPETENCIA GENERAL PARA EL NIVEL</v>
      </c>
      <c r="D4" s="294" t="str">
        <f>'3.Todas las competencia(Fuente'!D429</f>
        <v>CONOCIMIENTO Y COMPRENSION GENERAL DE APOYO PARA EL NIVEL</v>
      </c>
      <c r="E4" s="303" t="str">
        <f>'3.Todas las competencia(Fuente'!E429</f>
        <v>COMPETENCIAS ASOCIADAS PARA EL NIVEL</v>
      </c>
      <c r="F4" s="440" t="str">
        <f>'3.Todas las competencia(Fuente'!F429</f>
        <v xml:space="preserve"> ASSESSMENT/CERTIFICATION EXAMPLES</v>
      </c>
      <c r="G4" s="441">
        <f>'3.Todas las competencia(Fuente'!G429</f>
        <v>0</v>
      </c>
      <c r="H4" s="441">
        <f>'3.Todas las competencia(Fuente'!H429</f>
        <v>0</v>
      </c>
    </row>
    <row r="5" spans="1:8" s="45" customFormat="1" ht="56.25" customHeight="1" outlineLevel="3" x14ac:dyDescent="0.35">
      <c r="A5" s="92" t="str">
        <f>'3.Todas las competencia(Fuente'!A430</f>
        <v>FPC</v>
      </c>
      <c r="B5" s="293" t="str">
        <f>'3.Todas las competencia(Fuente'!B430</f>
        <v>COMPETENCIAS PERSONALES BÁSICAS (relevante para todos los niveles)</v>
      </c>
      <c r="C5" s="294" t="str">
        <f>'3.Todas las competencia(Fuente'!C430</f>
        <v>Demostrar habilidades y comportamientos personales
fundamentales necesarios para el trabajo cotidiano en áreas
protegidas.</v>
      </c>
      <c r="D5" s="295" t="str">
        <f>'3.Todas las competencia(Fuente'!D430</f>
        <v xml:space="preserve">● Expectativas básicas de la sociedad sobre
buena conducta y comportamiento.
● Expectativas del empleador sobre buena
conducta en el trabajo.
 </v>
      </c>
      <c r="E5" s="293" t="str">
        <f>'3.Todas las competencia(Fuente'!E430</f>
        <v>Todas</v>
      </c>
      <c r="F5" s="294" t="str">
        <f>'3.Todas las competencia(Fuente'!F430</f>
        <v>EXAMPLE PERFORMANCE CRITERIA</v>
      </c>
      <c r="G5" s="294" t="str">
        <f>'3.Todas las competencia(Fuente'!G430</f>
        <v>EXAMPLE MEANS OF ASSESSMENT</v>
      </c>
      <c r="H5" s="293" t="str">
        <f>'3.Todas las competencia(Fuente'!H430</f>
        <v>RECOMMENDED PRIOR COMPETENCE REQUIREMENTS FOR THE LEVEL</v>
      </c>
    </row>
    <row r="6" spans="1:8" s="45" customFormat="1" ht="54" outlineLevel="4" x14ac:dyDescent="0.35">
      <c r="A6" s="89" t="str">
        <f>'3.Todas las competencia(Fuente'!A431</f>
        <v>Código</v>
      </c>
      <c r="B6" s="89" t="str">
        <f>'3.Todas las competencia(Fuente'!B431</f>
        <v>Declaración de la competencia. El individuo deberá ser capaz de:</v>
      </c>
      <c r="C6" s="150" t="str">
        <f>'3.Todas las competencia(Fuente'!C431</f>
        <v>Detalles, alcance y variaciones.
Una breve explicación de la competencia.</v>
      </c>
      <c r="D6" s="151" t="str">
        <f>'3.Todas las competencia(Fuente'!D431</f>
        <v>Principales requerimientos de conocimiento para la competencia.</v>
      </c>
      <c r="E6" s="101">
        <f>'3.Todas las competencia(Fuente'!E431</f>
        <v>0</v>
      </c>
      <c r="F6" s="178" t="str">
        <f>'3.Todas las competencia(Fuente'!F431</f>
        <v>Example performance criteria for certification</v>
      </c>
      <c r="G6" s="178" t="str">
        <f>'3.Todas las competencia(Fuente'!G431</f>
        <v>Example means of assessment</v>
      </c>
      <c r="H6" s="100" t="str">
        <f>'3.Todas las competencia(Fuente'!H431</f>
        <v>Not applicable</v>
      </c>
    </row>
    <row r="7" spans="1:8" ht="72" outlineLevel="4" x14ac:dyDescent="0.3">
      <c r="A7" s="21" t="str">
        <f>'3.Todas las competencia(Fuente'!A432</f>
        <v>FPC 01</v>
      </c>
      <c r="B7" s="24" t="str">
        <f>'3.Todas las competencia(Fuente'!B432</f>
        <v>Demostrar una actitud personal positiva hacia el
trabajo.</v>
      </c>
      <c r="C7" s="17" t="str">
        <f>'3.Todas las competencia(Fuente'!C432</f>
        <v>● Mantener un buen manejo del tiempo.
● Completar tareas de manera oportuna y eficaz
● Demostrar voluntad de aprender y desarrollarse personalmente.
● Tomar la iniciativa y trabajar constructivamente.</v>
      </c>
      <c r="D7" s="17" t="str">
        <f>'3.Todas las competencia(Fuente'!D432</f>
        <v>● Expectativas y estándares del empleador.
● Técnicas para la automotivación.</v>
      </c>
      <c r="E7" s="17">
        <f>'3.Todas las competencia(Fuente'!E432</f>
        <v>0</v>
      </c>
      <c r="F7" s="17" t="str">
        <f>'3.Todas las competencia(Fuente'!F432</f>
        <v>• Demonstrate suitable performance in the work place.
• Demonstrate supporting knowledge.</v>
      </c>
      <c r="G7" s="17" t="str">
        <f>'3.Todas las competencia(Fuente'!G432</f>
        <v>• Performance assessment.
• Review by supervisor and peers.
• Oral test/discussion.</v>
      </c>
      <c r="H7" s="16">
        <f>'3.Todas las competencia(Fuente'!H432</f>
        <v>0</v>
      </c>
    </row>
    <row r="8" spans="1:8" ht="86.4" outlineLevel="4" x14ac:dyDescent="0.3">
      <c r="A8" s="21" t="str">
        <f>'3.Todas las competencia(Fuente'!A433</f>
        <v>FPC 02</v>
      </c>
      <c r="B8" s="24" t="str">
        <f>'3.Todas las competencia(Fuente'!B433</f>
        <v>Trabajar de acuerdo con instrucciones, informes,
leyes, regulaciones y procedimientos.</v>
      </c>
      <c r="C8" s="17" t="str">
        <f>'3.Todas las competencia(Fuente'!C433</f>
        <v>● Demostrar sensibilidad para el cumplimiento de los requisitos del
empleador y del trabajo.
● Prestar atención a la información, orientación e instrucciones.
● Demostrar sensibilidad sobre las regulaciones que rigen las
actividades, la salud, seguridad, bienestar, etc.</v>
      </c>
      <c r="D8" s="17" t="str">
        <f>'3.Todas las competencia(Fuente'!D433</f>
        <v>● Requisitos del trabajo, expectativas y normas
del empleador.
● Habilidades y técnicas de escucha y
comprensión.
● Derechos y obligaciones legales de los
empleados.</v>
      </c>
      <c r="E8" s="17">
        <f>'3.Todas las competencia(Fuente'!E433</f>
        <v>0</v>
      </c>
      <c r="F8" s="17" t="str">
        <f>'3.Todas las competencia(Fuente'!F433</f>
        <v>• Demonstrate suitable performance in the work place.
• Demonstrate supporting knowledge.</v>
      </c>
      <c r="G8" s="17" t="str">
        <f>'3.Todas las competencia(Fuente'!G433</f>
        <v>• Performance assessment.
• Review by supervisor and peers.
• Oral test/discussion.</v>
      </c>
      <c r="H8" s="16">
        <f>'3.Todas las competencia(Fuente'!H433</f>
        <v>0</v>
      </c>
    </row>
    <row r="9" spans="1:8" ht="72" outlineLevel="4" x14ac:dyDescent="0.3">
      <c r="A9" s="21" t="str">
        <f>'3.Todas las competencia(Fuente'!A434</f>
        <v>FPC 03</v>
      </c>
      <c r="B9" s="24" t="str">
        <f>'3.Todas las competencia(Fuente'!B434</f>
        <v>Demostrar un enfoque de trabajo flexible y adaptable.</v>
      </c>
      <c r="C9" s="17" t="str">
        <f>'3.Todas las competencia(Fuente'!C434</f>
        <v>● Responder constructivamente y adaptándose a las circunstancias
cambiantes, problemas, modificación de prioridades y variación de
cargas de trabajo.
● Adoptar una actitud positiva hacia las nuevas tecnologías,
herramientas y prácticas de trabajo.</v>
      </c>
      <c r="D9" s="17" t="str">
        <f>'3.Todas las competencia(Fuente'!D434</f>
        <v>● Técnicas de comunicación.
● Procedimientos para abordar dificultades en el
lugar de trabajo.
● Técnicas para lidiar con el estrés y el exceso de
trabajo.</v>
      </c>
      <c r="E9" s="17">
        <f>'3.Todas las competencia(Fuente'!E434</f>
        <v>0</v>
      </c>
      <c r="F9" s="17" t="str">
        <f>'3.Todas las competencia(Fuente'!F434</f>
        <v>• Demonstrate suitable performance in the work place.
• Demonstrate supporting knowledge.</v>
      </c>
      <c r="G9" s="17" t="str">
        <f>'3.Todas las competencia(Fuente'!G434</f>
        <v>• Performance assessment.
• Review by supervisor and peers.
• Oral test/discussion.</v>
      </c>
      <c r="H9" s="16">
        <f>'3.Todas las competencia(Fuente'!H434</f>
        <v>0</v>
      </c>
    </row>
    <row r="10" spans="1:8" ht="72" outlineLevel="4" x14ac:dyDescent="0.3">
      <c r="A10" s="21" t="str">
        <f>'3.Todas las competencia(Fuente'!A435</f>
        <v>FPC 04</v>
      </c>
      <c r="B10" s="24" t="str">
        <f>'3.Todas las competencia(Fuente'!B435</f>
        <v>Mantener buenas relaciones con otros en el lugar de trabajo.</v>
      </c>
      <c r="C10" s="17" t="str">
        <f>'3.Todas las competencia(Fuente'!C435</f>
        <v>● Tratar a los actores interesados, compañeros de trabajo, subordinados
y supervisores de forma profesional y respetuosa.
● Establecer comunicaciones efectivas con otros.
● Participar activamente en trabajos en equipo y actividades
colaborativas.</v>
      </c>
      <c r="D10" s="17" t="str">
        <f>'3.Todas las competencia(Fuente'!D435</f>
        <v>● Técnicas para una comunicación, colaboración
y trabajo en equipo efectivo y constructivo.</v>
      </c>
      <c r="E10" s="17">
        <f>'3.Todas las competencia(Fuente'!E435</f>
        <v>0</v>
      </c>
      <c r="F10" s="17" t="str">
        <f>'3.Todas las competencia(Fuente'!F435</f>
        <v>• Demonstrate suitable performance in the work place.
• Demonstrate supporting knowledge.</v>
      </c>
      <c r="G10" s="17" t="str">
        <f>'3.Todas las competencia(Fuente'!G435</f>
        <v>• Performance assessment.
• Review by supervisor and peers.
• Oral test/discussion.</v>
      </c>
      <c r="H10" s="16">
        <f>'3.Todas las competencia(Fuente'!H435</f>
        <v>0</v>
      </c>
    </row>
    <row r="11" spans="1:8" ht="86.4" outlineLevel="4" x14ac:dyDescent="0.3">
      <c r="A11" s="21" t="str">
        <f>'3.Todas las competencia(Fuente'!A436</f>
        <v>FPC 05</v>
      </c>
      <c r="B11" s="24" t="str">
        <f>'3.Todas las competencia(Fuente'!B436</f>
        <v>Mantener comunicación verbal de manera efectiva.</v>
      </c>
      <c r="C11" s="17" t="str">
        <f>'3.Todas las competencia(Fuente'!C436</f>
        <v>● Proporcionar información clara, correcta y apropiada cara a cara, así
como explicaciones, instrucciones y respuestas.
● Demostrar capacidad para escuchar y asimilar la comunicación de los
demás.
● Demostrar conciencia de los aspectos no verbales (lenguaje corporal,
modos de expresión, etc.).</v>
      </c>
      <c r="D11" s="17" t="str">
        <f>'3.Todas las competencia(Fuente'!D436</f>
        <v>● Técnicas y enfoques para una comunicación
interpersonal respetuosa, clara y efectiva.
● Sensibilización sobre diferentes enfoques
de comunicación requeridos para diferentes
grupos e individuos
● Ver también CAC.</v>
      </c>
      <c r="E11" s="17">
        <f>'3.Todas las competencia(Fuente'!E436</f>
        <v>0</v>
      </c>
      <c r="F11" s="17" t="str">
        <f>'3.Todas las competencia(Fuente'!F436</f>
        <v>• Demonstrate effective person to person communication in three different contexts.
• Demonstrate supporting knowledge.</v>
      </c>
      <c r="G11" s="17" t="str">
        <f>'3.Todas las competencia(Fuente'!G436</f>
        <v>• Completion of practical test/simulation.
• Observation.
• Oral test of knowledge.</v>
      </c>
      <c r="H11" s="16">
        <f>'3.Todas las competencia(Fuente'!H436</f>
        <v>0</v>
      </c>
    </row>
    <row r="12" spans="1:8" ht="50.25" customHeight="1" outlineLevel="4" x14ac:dyDescent="0.3">
      <c r="A12" s="21" t="str">
        <f>'3.Todas las competencia(Fuente'!A437</f>
        <v>FPC 06</v>
      </c>
      <c r="B12" s="24" t="str">
        <f>'3.Todas las competencia(Fuente'!B437</f>
        <v>Demostrar alfabetización básica (lectura y escritura).</v>
      </c>
      <c r="C12" s="17" t="str">
        <f>'3.Todas las competencia(Fuente'!C437</f>
        <v>● Proporcionar cuentas escritas claras y simples de las actividades.
● Comprender instrucciones y lineamientos escritos.</v>
      </c>
      <c r="D12" s="17" t="str">
        <f>'3.Todas las competencia(Fuente'!D437</f>
        <v>● Alfabetización básica.</v>
      </c>
      <c r="E12" s="17">
        <f>'3.Todas las competencia(Fuente'!E437</f>
        <v>0</v>
      </c>
      <c r="F12" s="17" t="str">
        <f>'3.Todas las competencia(Fuente'!F437</f>
        <v>• Demonstrate basic skills in reading and writing to the level required for the job.
• Demonstrate supporting knowledge.</v>
      </c>
      <c r="G12" s="17" t="str">
        <f>'3.Todas las competencia(Fuente'!G437</f>
        <v>• Accreditation of prior educational achievement.
• Completion of practical test/simulation
• Oral test of knowledge</v>
      </c>
      <c r="H12" s="16">
        <f>'3.Todas las competencia(Fuente'!H437</f>
        <v>0</v>
      </c>
    </row>
    <row r="13" spans="1:8" ht="43.2" outlineLevel="4" x14ac:dyDescent="0.3">
      <c r="A13" s="21" t="str">
        <f>'3.Todas las competencia(Fuente'!A438</f>
        <v>FPC 07</v>
      </c>
      <c r="B13" s="24" t="str">
        <f>'3.Todas las competencia(Fuente'!B438</f>
        <v>Demostrar aritmética básica.</v>
      </c>
      <c r="C13" s="17" t="str">
        <f>'3.Todas las competencia(Fuente'!C438</f>
        <v>● Realizar mediciones y cuentas.
● Realizar cálculos aritméticos básicos.
● Usar calculadoras.</v>
      </c>
      <c r="D13" s="17" t="str">
        <f>'3.Todas las competencia(Fuente'!D438</f>
        <v>● Aritmética básica y conocimiento matemático.</v>
      </c>
      <c r="E13" s="17">
        <f>'3.Todas las competencia(Fuente'!E438</f>
        <v>0</v>
      </c>
      <c r="F13" s="17" t="str">
        <f>'3.Todas las competencia(Fuente'!F438</f>
        <v>• Pass a test of numeracy.
• Demonstrate supporting knowledge.</v>
      </c>
      <c r="G13" s="17" t="str">
        <f>'3.Todas las competencia(Fuente'!G438</f>
        <v>• Test.
• Accreditation of prior educational achievement.</v>
      </c>
      <c r="H13" s="16">
        <f>'3.Todas las competencia(Fuente'!H438</f>
        <v>0</v>
      </c>
    </row>
    <row r="14" spans="1:8" ht="86.4" outlineLevel="4" x14ac:dyDescent="0.3">
      <c r="A14" s="21" t="str">
        <f>'3.Todas las competencia(Fuente'!A439</f>
        <v>FPC 08</v>
      </c>
      <c r="B14" s="24" t="str">
        <f>'3.Todas las competencia(Fuente'!B439</f>
        <v>Demostrar conciencia y sensibilidad sobre cuestiones de índole cultural, étnicos, de género y relacionados con discapacidades.</v>
      </c>
      <c r="C14" s="17" t="str">
        <f>'3.Todas las competencia(Fuente'!C439</f>
        <v>● Ser conscientes y respetar las situaciones inherentes con la diversidad
humana.
● Tratar adecuadamente compañeros de trabajo, actores interesados,
visitantes, etc., en todos los aspectos laborales.</v>
      </c>
      <c r="D14" s="17" t="str">
        <f>'3.Todas las competencia(Fuente'!D439</f>
        <v>● Principios básicos para el tratamiento justo
y ético de todos los grupos minoritarios y
desfavorecidos.
● Cuestiones y necesidades específicas con
respecto a problemas, grupos minoritarios y
desfavorecidos.</v>
      </c>
      <c r="E14" s="17">
        <f>'3.Todas las competencia(Fuente'!E439</f>
        <v>0</v>
      </c>
      <c r="F14" s="17" t="str">
        <f>'3.Todas las competencia(Fuente'!F439</f>
        <v>• Demonstrate suitable conduct.
• Demonstrate supporting knowledge.</v>
      </c>
      <c r="G14" s="17" t="str">
        <f>'3.Todas las competencia(Fuente'!G439</f>
        <v>• Performance assessment.
• Review by supervisor and peers.
• Oral test/discussion.</v>
      </c>
      <c r="H14" s="16">
        <f>'3.Todas las competencia(Fuente'!H439</f>
        <v>0</v>
      </c>
    </row>
    <row r="15" spans="1:8" ht="86.4" outlineLevel="4" x14ac:dyDescent="0.3">
      <c r="A15" s="21" t="str">
        <f>'3.Todas las competencia(Fuente'!A440</f>
        <v>FPC 09</v>
      </c>
      <c r="B15" s="24" t="str">
        <f>'3.Todas las competencia(Fuente'!B440</f>
        <v>Mantener buenas prácticas de seguridad y protección del ambiente tanto en el lugar de trabajo como en el campo.</v>
      </c>
      <c r="C15" s="17" t="str">
        <f>'3.Todas las competencia(Fuente'!C440</f>
        <v>● Demostrar responsabilidad ambiental en el lugar de trabajo.
● Por ejemplo: conservar energía, prevenir la contaminación, reducir
los riesgos de incendio, minimizar y gestionar los desechos, reciclar,
minimizar los daños y las perturbaciones en un área protegida durante
el trabajo.
● Ver también FLD.</v>
      </c>
      <c r="D15" s="17" t="str">
        <f>'3.Todas las competencia(Fuente'!D440</f>
        <v>● Requisitos y procedimientos de salud y
seguridad de la organización del AP.
● Principales peligros ambientales asociados con
el trabajo y medios para prevenirlos o reducirlos.</v>
      </c>
      <c r="E15" s="17">
        <f>'3.Todas las competencia(Fuente'!E440</f>
        <v>0</v>
      </c>
      <c r="F15" s="17" t="str">
        <f>'3.Todas las competencia(Fuente'!F440</f>
        <v>• Demonstrate suitable conduct in the work place.
• Demonstrate supporting knowledge.</v>
      </c>
      <c r="G15" s="17" t="str">
        <f>'3.Todas las competencia(Fuente'!G440</f>
        <v>• Performance assessment.
• Review by supervisor and peers.
• Oral test/discussion.</v>
      </c>
      <c r="H15" s="16">
        <f>'3.Todas las competencia(Fuente'!H440</f>
        <v>0</v>
      </c>
    </row>
    <row r="16" spans="1:8" ht="86.4" outlineLevel="4" x14ac:dyDescent="0.3">
      <c r="A16" s="21" t="str">
        <f>'3.Todas las competencia(Fuente'!A441</f>
        <v>FPC 10</v>
      </c>
      <c r="B16" s="24" t="str">
        <f>'3.Todas las competencia(Fuente'!B441</f>
        <v>Evitar, prevenir e informar sobre prácticas deshonestas y / o ilegales.</v>
      </c>
      <c r="C16" s="17" t="str">
        <f>'3.Todas las competencia(Fuente'!C441</f>
        <v>● Tomar medidas para evitar y prevenir actividades ilegales, corrupción,
complicidad, favoritismo, romper la confidencialidad
● Informar sobre prácticas ilegales y corruptas.
● Mantener la confidencialidad de la información cuando sea necesario</v>
      </c>
      <c r="D16" s="17" t="str">
        <f>'3.Todas las competencia(Fuente'!D441</f>
        <v>● Leyes, regulaciones y políticas del empleador
sobre conducta ilegal, deshonesta y corrupta.
● Técnicas para evitar y prevenir comportamientos
ilegales.
● Opciones para denunciar comportamientos
ilegales.</v>
      </c>
      <c r="E16" s="17">
        <f>'3.Todas las competencia(Fuente'!E441</f>
        <v>0</v>
      </c>
      <c r="F16" s="17" t="str">
        <f>'3.Todas las competencia(Fuente'!F441</f>
        <v>• Demonstrate suitable conduct.
• Demonstrate supporting knowledge.</v>
      </c>
      <c r="G16" s="17" t="str">
        <f>'3.Todas las competencia(Fuente'!G441</f>
        <v>• Performance assessment.
• Review by supervisor and peers.
• Oral test/discussion.</v>
      </c>
      <c r="H16" s="16">
        <f>'3.Todas las competencia(Fuente'!H441</f>
        <v>0</v>
      </c>
    </row>
    <row r="17" spans="1:8" ht="72" outlineLevel="4" x14ac:dyDescent="0.3">
      <c r="A17" s="21" t="str">
        <f>'3.Todas las competencia(Fuente'!A442</f>
        <v>FPC 11</v>
      </c>
      <c r="B17" s="24" t="str">
        <f>'3.Todas las competencia(Fuente'!B442</f>
        <v>Mantener la salud personal, higiene y condición física.</v>
      </c>
      <c r="C17" s="17" t="str">
        <f>'3.Todas las competencia(Fuente'!C442</f>
        <v>● Prestar atención a mantenerse en forma y saludable.
● Manejar el estrés.
● Seguir buenas prácticas de salud e higiene en relación con uno mismo
y otros.</v>
      </c>
      <c r="D17" s="17" t="str">
        <f>'3.Todas las competencia(Fuente'!D442</f>
        <v>● Principios básicos y prácticas para mantener la
salud e higiene personal.
● Técnicas para el manejo y reducción del estrés.</v>
      </c>
      <c r="E17" s="17">
        <f>'3.Todas las competencia(Fuente'!E442</f>
        <v>0</v>
      </c>
      <c r="F17" s="17" t="str">
        <f>'3.Todas las competencia(Fuente'!F442</f>
        <v>• Demonstrate an adeqaute level of personal fitness as required for the job.
• Demonstrate supporting knowledge.</v>
      </c>
      <c r="G17" s="17" t="str">
        <f>'3.Todas las competencia(Fuente'!G442</f>
        <v>• Fitness assessment.
• Medical examination and report.</v>
      </c>
      <c r="H17" s="16">
        <f>'3.Todas las competencia(Fuente'!H442</f>
        <v>0</v>
      </c>
    </row>
    <row r="18" spans="1:8" ht="86.4" x14ac:dyDescent="0.3">
      <c r="A18" s="21" t="str">
        <f>'3.Todas las competencia(Fuente'!A443</f>
        <v>FPC 12</v>
      </c>
      <c r="B18" s="24" t="str">
        <f>'3.Todas las competencia(Fuente'!B443</f>
        <v>Comunicarse en otros idiomas y / o dialectos.</v>
      </c>
      <c r="C18" s="17" t="str">
        <f>'3.Todas las competencia(Fuente'!C443</f>
        <v>● Comunicarse (hablar / entender / leer / escribir) idiomas utilizados
localmente y / o idiomas internacionales (según sea necesario).</v>
      </c>
      <c r="D18" s="17" t="str">
        <f>'3.Todas las competencia(Fuente'!D443</f>
        <v>● Conocimiento de otro idioma.</v>
      </c>
      <c r="E18" s="17">
        <f>'3.Todas las competencia(Fuente'!E443</f>
        <v>0</v>
      </c>
      <c r="F18" s="17" t="str">
        <f>'3.Todas las competencia(Fuente'!F443</f>
        <v>• Demonstrate effective person to person communication in a non mother tongue.
• Demonstrate supporting knowledge.</v>
      </c>
      <c r="G18" s="17" t="str">
        <f>'3.Todas las competencia(Fuente'!G443</f>
        <v>• Observation.
• Test.</v>
      </c>
      <c r="H18" s="16">
        <f>'3.Todas las competencia(Fuente'!H443</f>
        <v>0</v>
      </c>
    </row>
  </sheetData>
  <sheetProtection algorithmName="SHA-512" hashValue="nRka1Y1UW+o3eHww8IPQ/m/qqzwQd2I6uF5uzum0J9S0xJt0qoGfe0mxWaJftQyqdsxIJ54jV7saAuWxGFXGcw==" saltValue="FTR2+NLtTFFK4ZIxqwimhA==" spinCount="100000" sheet="1" objects="1" scenarios="1" autoFilter="0"/>
  <mergeCells count="3">
    <mergeCell ref="F4:H4"/>
    <mergeCell ref="A1:E1"/>
    <mergeCell ref="F1:H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499984740745262"/>
  </sheetPr>
  <dimension ref="A1:H16"/>
  <sheetViews>
    <sheetView topLeftCell="A13" zoomScale="60" zoomScaleNormal="60" workbookViewId="0"/>
  </sheetViews>
  <sheetFormatPr defaultColWidth="9.109375" defaultRowHeight="14.4" x14ac:dyDescent="0.3"/>
  <cols>
    <col min="1" max="1" width="16.44140625" customWidth="1"/>
    <col min="2" max="2" width="58.21875" customWidth="1"/>
    <col min="3" max="3" width="69.88671875" customWidth="1"/>
    <col min="4" max="4" width="49.109375" customWidth="1"/>
    <col min="5" max="5" width="26.109375" customWidth="1"/>
    <col min="6" max="6" width="25" customWidth="1"/>
    <col min="7" max="8" width="41.5546875" customWidth="1"/>
  </cols>
  <sheetData>
    <row r="1" spans="1:8" ht="26.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42" x14ac:dyDescent="0.3">
      <c r="A2" s="30" t="str">
        <f>'3.Todas las competencia(Fuente'!A427</f>
        <v>GRUPO</v>
      </c>
      <c r="B2" s="30" t="str">
        <f>'3.Todas las competencia(Fuente'!B427</f>
        <v>C. COMPETENCIAS PERSONALES GENERALES</v>
      </c>
      <c r="C2" s="148" t="str">
        <f>'3.Todas las competencia(Fuente'!C427</f>
        <v>Atributos individuales para usar en todas las áreas de trabajo.</v>
      </c>
      <c r="D2" s="149" t="s">
        <v>17</v>
      </c>
      <c r="E2" s="29" t="s">
        <v>17</v>
      </c>
      <c r="F2" s="177" t="s">
        <v>17</v>
      </c>
      <c r="G2" s="177" t="s">
        <v>17</v>
      </c>
      <c r="H2" s="29" t="s">
        <v>17</v>
      </c>
    </row>
    <row r="3" spans="1:8" ht="84" x14ac:dyDescent="0.3">
      <c r="A3" s="289" t="str">
        <f>'3.Todas las competencia(Fuente'!A444</f>
        <v>CATEGORÍA</v>
      </c>
      <c r="B3" s="289" t="str">
        <f>'3.Todas las competencia(Fuente'!B444</f>
        <v>APC  COMPETENCIAS PERSONALES AVANZADAS</v>
      </c>
      <c r="C3" s="290" t="str">
        <f>'3.Todas las competencia(Fuente'!C444</f>
        <v xml:space="preserve">
Demostrar habilidades y conductas personales requeridas para un desempeño y liderazgo efectivo.
</v>
      </c>
      <c r="D3" s="296" t="s">
        <v>17</v>
      </c>
      <c r="E3" s="234" t="str">
        <f>'3.Todas las competencia(Fuente'!E444</f>
        <v xml:space="preserve"> </v>
      </c>
      <c r="F3" s="234" t="str">
        <f>'3.Todas las competencia(Fuente'!F444</f>
        <v xml:space="preserve"> </v>
      </c>
      <c r="G3" s="234" t="str">
        <f>'3.Todas las competencia(Fuente'!G444</f>
        <v xml:space="preserve"> </v>
      </c>
      <c r="H3" s="234" t="str">
        <f>'3.Todas las competencia(Fuente'!H444</f>
        <v xml:space="preserve"> </v>
      </c>
    </row>
    <row r="4" spans="1:8" ht="56.25" customHeight="1" x14ac:dyDescent="0.3">
      <c r="A4" s="293" t="str">
        <f>'3.Todas las competencia(Fuente'!A445</f>
        <v>CÓDIGO DE NIVEL</v>
      </c>
      <c r="B4" s="293" t="str">
        <f>'3.Todas las competencia(Fuente'!B445</f>
        <v xml:space="preserve">NOMBRE DEL NIVEL </v>
      </c>
      <c r="C4" s="294" t="str">
        <f>'3.Todas las competencia(Fuente'!C429</f>
        <v>COMPETENCIA GENERAL PARA EL NIVEL</v>
      </c>
      <c r="D4" s="294" t="str">
        <f>'3.Todas las competencia(Fuente'!D429</f>
        <v>CONOCIMIENTO Y COMPRENSION GENERAL DE APOYO PARA EL NIVEL</v>
      </c>
      <c r="E4" s="303" t="str">
        <f>'3.Todas las competencia(Fuente'!E429</f>
        <v>COMPETENCIAS ASOCIADAS PARA EL NIVEL</v>
      </c>
      <c r="F4" s="440" t="str">
        <f>'3.Todas las competencia(Fuente'!F429</f>
        <v xml:space="preserve"> ASSESSMENT/CERTIFICATION EXAMPLES</v>
      </c>
      <c r="G4" s="441">
        <f>'3.Todas las competencia(Fuente'!G429</f>
        <v>0</v>
      </c>
      <c r="H4" s="441">
        <f>'3.Todas las competencia(Fuente'!H429</f>
        <v>0</v>
      </c>
    </row>
    <row r="5" spans="1:8" ht="93" customHeight="1" x14ac:dyDescent="0.3">
      <c r="A5" s="293" t="str">
        <f>'3.Todas las competencia(Fuente'!A446</f>
        <v>APC</v>
      </c>
      <c r="B5" s="293" t="str">
        <f>'3.Todas las competencia(Fuente'!B446</f>
        <v>COMPETENCIAS PERSONALES AVANZADAS. (Principalmente para niveles 2-4)</v>
      </c>
      <c r="C5" s="293" t="str">
        <f>'3.Todas las competencia(Fuente'!C446</f>
        <v xml:space="preserve">
Demostrar habilidades y comportamientos personales requeridos para un desempeño y liderazgo efectivo.
</v>
      </c>
      <c r="D5" s="293" t="str">
        <f>'3.Todas las competencia(Fuente'!D446</f>
        <v xml:space="preserve">● Concepto, principios y prácticas de liderazgo.
● Principios y prácticas de desarrollo personal y profesional.
</v>
      </c>
      <c r="E5" s="293" t="str">
        <f>'3.Todas las competencia(Fuente'!E446</f>
        <v>Todas</v>
      </c>
      <c r="F5" s="294" t="str">
        <f>'3.Todas las competencia(Fuente'!F430</f>
        <v>EXAMPLE PERFORMANCE CRITERIA</v>
      </c>
      <c r="G5" s="294" t="str">
        <f>'3.Todas las competencia(Fuente'!G430</f>
        <v>EXAMPLE MEANS OF ASSESSMENT</v>
      </c>
      <c r="H5" s="293" t="str">
        <f>'3.Todas las competencia(Fuente'!H430</f>
        <v>RECOMMENDED PRIOR COMPETENCE REQUIREMENTS FOR THE LEVEL</v>
      </c>
    </row>
    <row r="6" spans="1:8" ht="54" x14ac:dyDescent="0.3">
      <c r="A6" s="293" t="str">
        <f>'3.Todas las competencia(Fuente'!A447</f>
        <v>Código</v>
      </c>
      <c r="B6" s="89" t="str">
        <f>'3.Todas las competencia(Fuente'!B447</f>
        <v>Declaración de la competencia. El individuo deberá ser capaz de:</v>
      </c>
      <c r="C6" s="89" t="str">
        <f>'3.Todas las competencia(Fuente'!C447</f>
        <v>Detalles, alcance y variaciones.
Una breve explicación de la competencia.</v>
      </c>
      <c r="D6" s="89" t="str">
        <f>'3.Todas las competencia(Fuente'!D447</f>
        <v>Principales requerimientos de conocimiento para la competencia.</v>
      </c>
      <c r="E6" s="89" t="s">
        <v>17</v>
      </c>
      <c r="F6" s="178" t="str">
        <f>'3.Todas las competencia(Fuente'!F431</f>
        <v>Example performance criteria for certification</v>
      </c>
      <c r="G6" s="178" t="str">
        <f>'3.Todas las competencia(Fuente'!G431</f>
        <v>Example means of assessment</v>
      </c>
      <c r="H6" s="100" t="str">
        <f>'3.Todas las competencia(Fuente'!H431</f>
        <v>Not applicable</v>
      </c>
    </row>
    <row r="7" spans="1:8" ht="86.4" x14ac:dyDescent="0.3">
      <c r="A7" s="293" t="str">
        <f>'3.Todas las competencia(Fuente'!A448</f>
        <v>APC 01</v>
      </c>
      <c r="B7" s="24" t="str">
        <f>'3.Todas las competencia(Fuente'!B448</f>
        <v>Demostrar habilidades analíticas.</v>
      </c>
      <c r="C7" s="404" t="str">
        <f>'3.Todas las competencia(Fuente'!C448</f>
        <v>● Procesar, resumir e interpretar grandes cantidades de información /
datos.
● Desglosar información compleja en partes pequeñas.
● Identificar pat ones, factores comunes, inconsistencias y brechas.
● Desarrollar conclusiones racionales, hipótesis, recomendaciones y
argumentos de apoyo.</v>
      </c>
      <c r="D7" s="404" t="str">
        <f>'3.Todas las competencia(Fuente'!D448</f>
        <v>● Técnicas para el análisis y evaluación de
información.</v>
      </c>
      <c r="E7" s="404" t="s">
        <v>17</v>
      </c>
      <c r="F7" s="404" t="str">
        <f>'3.Todas las competencia(Fuente'!F448</f>
        <v>• Provide evidence of analysis of complex and large information sets.
• Demonstrate supporting knowledge.</v>
      </c>
      <c r="G7" s="404" t="str">
        <f>'3.Todas las competencia(Fuente'!G448</f>
        <v xml:space="preserve">• Evidence portfolio assessment. 
• Accreditation of prior qualification and experience.
• Testimony from peers or supervisors
</v>
      </c>
      <c r="H7" s="404"/>
    </row>
    <row r="8" spans="1:8" ht="86.4" x14ac:dyDescent="0.3">
      <c r="A8" s="293" t="str">
        <f>'3.Todas las competencia(Fuente'!A449</f>
        <v>APC 02</v>
      </c>
      <c r="B8" s="24" t="str">
        <f>'3.Todas las competencia(Fuente'!B449</f>
        <v>Atender problemas complejos.</v>
      </c>
      <c r="C8" s="404" t="str">
        <f>'3.Todas las competencia(Fuente'!C449</f>
        <v>● Adoptar un enfoque positivo para hacer frente a los problemas.
● Tratar los problemas de forma racional y sistemática.
● Desarrollar y explorar enfoques y estrategias alternativas para
resolución de problemas.
● Explorar soluciones creativas e innovadoras a los problemas.</v>
      </c>
      <c r="D8" s="404" t="str">
        <f>'3.Todas las competencia(Fuente'!D449</f>
        <v>● Técnicas para la identificación y análisis de
problemas.
● Técnicas para la identificación y análisis de
soluciones alternativas.
● Habilidades de negociación y transformación de
conflictos</v>
      </c>
      <c r="E8" s="404" t="s">
        <v>17</v>
      </c>
      <c r="F8" s="404" t="str">
        <f>'3.Todas las competencia(Fuente'!F449</f>
        <v>• Provide evidence of resolving complex challenges and problems.
• Demonstrate supporting knowledge.</v>
      </c>
      <c r="G8" s="404" t="str">
        <f>'3.Todas las competencia(Fuente'!G449</f>
        <v xml:space="preserve">• Evidence portfolio assessment. 
• Accreditation of prior qualification and experience.
• Testimony from peers or supervisors
</v>
      </c>
      <c r="H8" s="404"/>
    </row>
    <row r="9" spans="1:8" ht="115.2" x14ac:dyDescent="0.3">
      <c r="A9" s="293" t="str">
        <f>'3.Todas las competencia(Fuente'!A450</f>
        <v>APC 03</v>
      </c>
      <c r="B9" s="24" t="str">
        <f>'3.Todas las competencia(Fuente'!B450</f>
        <v>Tomar decisiones efectivas.</v>
      </c>
      <c r="C9" s="404" t="str">
        <f>'3.Todas las competencia(Fuente'!C450</f>
        <v>● Trabajar estratégicamente hacia objetivos definidos
● Identificar los mejo es cursos de acción basados en el análisis de
alternativas, evaluaciones y experiencias racionales.
● Consultar y escuchar a otros al tomar decisiones.
● Evaluar la efectividad y el impacto de las decisiones.
● Asumir la responsabilidad de las decisiones tomadas.
● Aprender de los éxitos, errores y fracasos, así como adaptar los planes
y actividades en consecuencia.</v>
      </c>
      <c r="D9" s="404" t="str">
        <f>'3.Todas las competencia(Fuente'!D450</f>
        <v>● Planificación estratégica
● Planificación del trabajo y técnicas de
organización.
● Técnicas de planificación y toma de decisiones
● Técnicas de monitoreo y evaluación.
● Principios de la gestión adaptativa.</v>
      </c>
      <c r="E9" s="404" t="s">
        <v>17</v>
      </c>
      <c r="F9" s="404" t="str">
        <f>'3.Todas las competencia(Fuente'!F450</f>
        <v>• Provide evidence of rational and participatory decision making.
• Demonstrate supporting knowledge.</v>
      </c>
      <c r="G9" s="404" t="str">
        <f>'3.Todas las competencia(Fuente'!G450</f>
        <v xml:space="preserve">• Evidence portfolio assessment. 
• Accreditation of prior qualification and experience.
• Testimony from peers or supervisors
</v>
      </c>
      <c r="H9" s="404"/>
    </row>
    <row r="10" spans="1:8" ht="115.2" x14ac:dyDescent="0.3">
      <c r="A10" s="293" t="str">
        <f>'3.Todas las competencia(Fuente'!A451</f>
        <v>APC 04</v>
      </c>
      <c r="B10" s="24" t="str">
        <f>'3.Todas las competencia(Fuente'!B451</f>
        <v>Lidiar con ambientes de trabajo peligrosos.</v>
      </c>
      <c r="C10" s="404" t="str">
        <f>'3.Todas las competencia(Fuente'!C451</f>
        <v>● Ser consciente de los peligros y riesgos asociados con el ambiente de
trabajo.
● Observar estrictamente los planes, procedimientos y medidas de
reducción de riesgos.
● Evitar y prevenir acciones imprudentes e impulsivas.
● Aprender y realizar simulacros de respuestas y procedimientos de
emergencia.
● Priorizar la seguridad y el bienestar de las personas.</v>
      </c>
      <c r="D10" s="404" t="str">
        <f>'3.Todas las competencia(Fuente'!D451</f>
        <v>● Peligros y riesgos que afectan el área protegida.
● Estrategias, planes y procedimientos para
reducción y respuesta al riesgo.
● Fuentes de asesoramiento y ayuda para la
evaluación de riesgos.</v>
      </c>
      <c r="E10" s="404" t="s">
        <v>17</v>
      </c>
      <c r="F10" s="404" t="str">
        <f>'3.Todas las competencia(Fuente'!F451</f>
        <v>• Provide evidence of and demonstrate suitable responses to dangerous situations.
• Demonstrate supporting knowledge.</v>
      </c>
      <c r="G10" s="404" t="str">
        <f>'3.Todas las competencia(Fuente'!G451</f>
        <v xml:space="preserve">• Evidence portfolio assessment. 
• Accreditation of prior qualification and experience.
• Testimony from peers or supervisors
</v>
      </c>
      <c r="H10" s="404"/>
    </row>
    <row r="11" spans="1:8" ht="100.8" x14ac:dyDescent="0.3">
      <c r="A11" s="293" t="str">
        <f>'3.Todas las competencia(Fuente'!A452</f>
        <v>APC 05</v>
      </c>
      <c r="B11" s="24" t="str">
        <f>'3.Todas las competencia(Fuente'!B452</f>
        <v>Trabajar efectivamente bajo presión.</v>
      </c>
      <c r="C11" s="404" t="str">
        <f>'3.Todas las competencia(Fuente'!C452</f>
        <v>● Demostrar una gestión eficiente del tiempo y habilidades de multita ea.
● Priorizar y delegar tareas para equilibrar las cargas de trabajo.
● Perseverar en tiempos de dificultad y adversidad, manteniendo el
control y la calma.
● Reconocer los signos de estrés y “agotamiento” (en uno mismo y en
los demás).
● Adoptar medidas para tratar / reducir el estrés personal.</v>
      </c>
      <c r="D11" s="404" t="str">
        <f>'3.Todas las competencia(Fuente'!D452</f>
        <v>● Técnicas para analizar y priorizar problemas y
tareas.
● Fuentes de apoyo personal y asesoramiento.
● Técnicas de manejo del estrés.</v>
      </c>
      <c r="E11" s="404" t="s">
        <v>17</v>
      </c>
      <c r="F11" s="404" t="str">
        <f>'3.Todas las competencia(Fuente'!F452</f>
        <v>• Provide evidence of and demonstrate good performance in stressful situations.
• Demonstrate supporting knowledge.</v>
      </c>
      <c r="G11" s="404" t="str">
        <f>'3.Todas las competencia(Fuente'!G452</f>
        <v xml:space="preserve">• Evidence portfolio assessment. 
• Accreditation of prior qualification and experience.
• Testimony from peers or supervisors
</v>
      </c>
      <c r="H11" s="404"/>
    </row>
    <row r="12" spans="1:8" ht="100.8" x14ac:dyDescent="0.3">
      <c r="A12" s="293" t="str">
        <f>'3.Todas las competencia(Fuente'!A453</f>
        <v>APC 06</v>
      </c>
      <c r="B12" s="24" t="str">
        <f>'3.Todas las competencia(Fuente'!B453</f>
        <v>Hacer el mejor uso de recursos limitados.</v>
      </c>
      <c r="C12" s="404" t="str">
        <f>'3.Todas las competencia(Fuente'!C453</f>
        <v>● Adoptar enfoques creativos para implementar planes con recursos
limitados (humanos, financie os, técnicos).
● Ser ahorrativo y evitar el desperdicio y el uso innecesario de recursos.
● Buscar soluciones sostenibles y de bajo costo.</v>
      </c>
      <c r="D12" s="404" t="str">
        <f>'3.Todas las competencia(Fuente'!D453</f>
        <v>● Fuentes de bajo costo / recursos y apoyo
gratuito.
● Opciones para la minimización de residuos.</v>
      </c>
      <c r="E12" s="404" t="s">
        <v>17</v>
      </c>
      <c r="F12" s="404" t="str">
        <f>'3.Todas las competencia(Fuente'!F453</f>
        <v>• Provide evidence of making effective use of limited resources and of finding creative solutions to resource shortages.
• Demonstrate supporting knowledge.</v>
      </c>
      <c r="G12" s="404" t="str">
        <f>'3.Todas las competencia(Fuente'!G453</f>
        <v xml:space="preserve">• Evidence portfolio assessment. 
• Accreditation of prior qualification and experience.
• Testimony from peers or supervisors
</v>
      </c>
      <c r="H12" s="404"/>
    </row>
    <row r="13" spans="1:8" ht="86.4" x14ac:dyDescent="0.3">
      <c r="A13" s="293" t="str">
        <f>'3.Todas las competencia(Fuente'!A454</f>
        <v>APC 07</v>
      </c>
      <c r="B13" s="24" t="str">
        <f>'3.Todas las competencia(Fuente'!B454</f>
        <v>Adoptar una actitud positiva al aprendizaje y el
desarrollo personal.</v>
      </c>
      <c r="C13" s="404" t="str">
        <f>'3.Todas las competencia(Fuente'!C454</f>
        <v>● Buscar y aprender nueva información y habilidades, así como aprender
de otros.
● Buscar oportunidades de desarrollo personal y profesional.
● Ser un participante activo en acciones de capacitación y aprendizaje.
● Participar en actividades de aprendizaje “no formales” como la tutoría y
las comunidades de práctica.</v>
      </c>
      <c r="D13" s="404" t="str">
        <f>'3.Todas las competencia(Fuente'!D454</f>
        <v>● Fuentes de información y conocimiento
(incluyendo en línea).
● Oportunidades de aprendizaje y formación.</v>
      </c>
      <c r="E13" s="404" t="s">
        <v>17</v>
      </c>
      <c r="F13" s="404" t="str">
        <f>'3.Todas las competencia(Fuente'!F454</f>
        <v>• Provide evidence of active engagement and progress in personal and professional development.
• Demonstrate supporting knowledge.</v>
      </c>
      <c r="G13" s="404" t="str">
        <f>'3.Todas las competencia(Fuente'!G454</f>
        <v xml:space="preserve">• Evidence portfolio assessment. 
• Accreditation of prior qualification and experience.
• Testimony from peers or supervisors
</v>
      </c>
      <c r="H13" s="404"/>
    </row>
    <row r="14" spans="1:8" ht="100.8" x14ac:dyDescent="0.3">
      <c r="A14" s="293" t="str">
        <f>'3.Todas las competencia(Fuente'!A455</f>
        <v>APC 08</v>
      </c>
      <c r="B14" s="24" t="str">
        <f>'3.Todas las competencia(Fuente'!B455</f>
        <v>Demostrar compromiso hacia la transparencia y
participación.</v>
      </c>
      <c r="C14" s="404" t="str">
        <f>'3.Todas las competencia(Fuente'!C455</f>
        <v>● Adoptar un enfoque de trabajo abierto e inclusivo.
● Compartir información abiertamente siempre que sea posible.
● Ser transparente sobre las decisiones y la forma como se toman.
● Identificar e involucrar a los acto es con interés en los recursos, en
planes y en las decisiones.
● Estar disponible y accesible para colegas y actores interesados.</v>
      </c>
      <c r="D14" s="404" t="str">
        <f>'3.Todas las competencia(Fuente'!D455</f>
        <v>● Grupos de interés con interés en las áreas
protegidas y sus recursos.
● Enfoques y técnicas participativas.</v>
      </c>
      <c r="E14" s="404" t="s">
        <v>17</v>
      </c>
      <c r="F14" s="404" t="str">
        <f>'3.Todas las competencia(Fuente'!F455</f>
        <v>• Provide evidence of and demonstrate and open and participatory approach and attitude to management and leadership.
• Demonstrate supporting knowledge.</v>
      </c>
      <c r="G14" s="404" t="str">
        <f>'3.Todas las competencia(Fuente'!G455</f>
        <v xml:space="preserve">• Evidence portfolio assessment. 
• Accreditation of prior qualification and experience.
• Testimony from peers or supervisors
</v>
      </c>
      <c r="H14" s="404"/>
    </row>
    <row r="15" spans="1:8" ht="72" x14ac:dyDescent="0.3">
      <c r="A15" s="293" t="str">
        <f>'3.Todas las competencia(Fuente'!A456</f>
        <v>APC 09</v>
      </c>
      <c r="B15" s="24" t="str">
        <f>'3.Todas las competencia(Fuente'!B456</f>
        <v>Facilitar y alentar el trabajo en equipo.</v>
      </c>
      <c r="C15" s="404" t="str">
        <f>'3.Todas las competencia(Fuente'!C456</f>
        <v>● Desarrollar y motivar equipos y fomentar el trabajo conjunto.
● Asegurar que los miembros del equipo entiendan sus roles y tareas.
● Crear un “espíritu de equipo” y un propósito común.
● Fomentar el intercambio de ideas, pensamiento creativo y crítico.</v>
      </c>
      <c r="D15" s="404" t="str">
        <f>'3.Todas las competencia(Fuente'!D456</f>
        <v>● Principios de trabajo y liderazgo en equipo.</v>
      </c>
      <c r="E15" s="404" t="s">
        <v>17</v>
      </c>
      <c r="F15" s="404" t="str">
        <f>'3.Todas las competencia(Fuente'!F456</f>
        <v>• Provide evidence of and demonstrate effective team building and support.
• Demonstrate supporting knowledge.</v>
      </c>
      <c r="G15" s="404" t="str">
        <f>'3.Todas las competencia(Fuente'!G456</f>
        <v xml:space="preserve">• Evidence portfolio assessment. 
• Accreditation of prior qualification and experience.
• Testimony from peers or supervisors
</v>
      </c>
      <c r="H15" s="404"/>
    </row>
    <row r="16" spans="1:8" ht="86.4" x14ac:dyDescent="0.3">
      <c r="A16" s="293" t="str">
        <f>'3.Todas las competencia(Fuente'!A457</f>
        <v>APC 10</v>
      </c>
      <c r="B16" s="24" t="str">
        <f>'3.Todas las competencia(Fuente'!B457</f>
        <v>Apoyar y alentar individuos.</v>
      </c>
      <c r="C16" s="404" t="str">
        <f>'3.Todas las competencia(Fuente'!C457</f>
        <v>● Escuchar a los demás y brindar consejos y críticas constructivas.
● Apoyar a colegas y personal en momentos de estrés y dificultad
Delegar tareas a personas con las habilidades apropiadas.
● Brindar apoyo de mentoría y entrenamiento, así como alentar a otros
para aprender y desarrollarse.</v>
      </c>
      <c r="D16" s="404" t="str">
        <f>'3.Todas las competencia(Fuente'!D457</f>
        <v>● Principios y prácticas de manejo supervisado.
● Principios y prácticas de asesoría personal y
profesional.</v>
      </c>
      <c r="E16" s="404" t="s">
        <v>17</v>
      </c>
      <c r="F16" s="404" t="str">
        <f>'3.Todas las competencia(Fuente'!F457</f>
        <v>• Provide evidence of and demonstrate a supportive and encouraging attitude towards co workers.
• Demonstrate supporting knowledge.</v>
      </c>
      <c r="G16" s="404" t="str">
        <f>'3.Todas las competencia(Fuente'!G457</f>
        <v xml:space="preserve">• Evidence portfolio assessment. 
• Accreditation of prior qualification and experience.
• Testimony from peers or supervisors
</v>
      </c>
      <c r="H16" s="404"/>
    </row>
  </sheetData>
  <sheetProtection algorithmName="SHA-512" hashValue="oeFp0yJ9AqsvxEoj3RwTH88ubucQatsXET/3N3N50IcGGgI3s74hhbbFH7a+i/XCz39D7ZHF6OWeCeolA7P/8w==" saltValue="yGon4hUqVgoYj1jFfTqH8Q==" spinCount="100000" sheet="1" objects="1" scenarios="1" autoFilter="0"/>
  <mergeCells count="3">
    <mergeCell ref="A1:E1"/>
    <mergeCell ref="F1:H1"/>
    <mergeCell ref="F4:H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249977111117893"/>
  </sheetPr>
  <dimension ref="A1:L35"/>
  <sheetViews>
    <sheetView showZeros="0" zoomScale="80" zoomScaleNormal="80" workbookViewId="0"/>
  </sheetViews>
  <sheetFormatPr defaultColWidth="9.109375" defaultRowHeight="14.4" x14ac:dyDescent="0.3"/>
  <cols>
    <col min="1" max="1" width="51.44140625" style="51" customWidth="1"/>
    <col min="2" max="2" width="10.77734375" customWidth="1"/>
    <col min="7" max="7" width="14.5546875" bestFit="1" customWidth="1"/>
    <col min="12" max="12" width="14.21875" customWidth="1"/>
  </cols>
  <sheetData>
    <row r="1" spans="1:12" x14ac:dyDescent="0.3">
      <c r="A1" s="49" t="s">
        <v>134</v>
      </c>
      <c r="B1" s="42">
        <v>4</v>
      </c>
      <c r="C1" s="42">
        <v>3</v>
      </c>
      <c r="D1" s="42">
        <v>2</v>
      </c>
      <c r="E1" s="42">
        <v>1</v>
      </c>
      <c r="F1" s="7" t="s">
        <v>128</v>
      </c>
      <c r="G1" s="7" t="s">
        <v>128</v>
      </c>
    </row>
    <row r="2" spans="1:12" ht="52.2" x14ac:dyDescent="0.3">
      <c r="A2" s="31" t="s">
        <v>242</v>
      </c>
      <c r="B2" s="43" t="s">
        <v>135</v>
      </c>
      <c r="C2" s="43" t="s">
        <v>136</v>
      </c>
      <c r="D2" s="43" t="s">
        <v>137</v>
      </c>
      <c r="E2" s="43" t="s">
        <v>262</v>
      </c>
      <c r="F2" s="9" t="s">
        <v>138</v>
      </c>
      <c r="G2" s="9"/>
    </row>
    <row r="3" spans="1:12" x14ac:dyDescent="0.3">
      <c r="A3" s="50" t="s">
        <v>123</v>
      </c>
      <c r="B3" s="46">
        <f xml:space="preserve"> COUNTIF('3.Todas las competencia(Fuente'!A:A,"PPP 4.*")</f>
        <v>16</v>
      </c>
      <c r="C3" s="46">
        <f xml:space="preserve"> COUNTIF('3.Todas las competencia(Fuente'!A:A,"PPP 3.*")</f>
        <v>10</v>
      </c>
      <c r="D3" s="46">
        <f xml:space="preserve"> COUNTIF('3.Todas las competencia(Fuente'!A:A,"PPP 2.*")</f>
        <v>0</v>
      </c>
      <c r="E3" s="46">
        <f xml:space="preserve"> COUNTIF('3.Todas las competencia(Fuente'!A:A,"PPP 1.*")</f>
        <v>0</v>
      </c>
      <c r="F3" s="47">
        <f t="shared" ref="F3:F15" si="0">B3+C3+D3+E3</f>
        <v>26</v>
      </c>
      <c r="G3" s="47"/>
    </row>
    <row r="4" spans="1:12" x14ac:dyDescent="0.3">
      <c r="A4" s="50" t="s">
        <v>243</v>
      </c>
      <c r="B4" s="46">
        <f xml:space="preserve"> COUNTIF('3.Todas las competencia(Fuente'!A:A,"ORG 4.*")</f>
        <v>7</v>
      </c>
      <c r="C4" s="46">
        <f xml:space="preserve"> COUNTIF('3.Todas las competencia(Fuente'!A:A,"ORG 3.*")</f>
        <v>10</v>
      </c>
      <c r="D4" s="46">
        <f xml:space="preserve"> COUNTIF('3.Todas las competencia(Fuente'!A:A,"ORG 2.*")</f>
        <v>0</v>
      </c>
      <c r="E4" s="46">
        <f xml:space="preserve"> COUNTIF('3.Todas las competencia(Fuente'!A:A,"ORG 1.*")</f>
        <v>0</v>
      </c>
      <c r="F4" s="47">
        <f t="shared" si="0"/>
        <v>17</v>
      </c>
      <c r="G4" s="47"/>
    </row>
    <row r="5" spans="1:12" x14ac:dyDescent="0.3">
      <c r="A5" s="50" t="s">
        <v>122</v>
      </c>
      <c r="B5" s="46">
        <f xml:space="preserve"> COUNTIF('3.Todas las competencia(Fuente'!A:A,"HRM 4.*")</f>
        <v>4</v>
      </c>
      <c r="C5" s="46">
        <f xml:space="preserve"> COUNTIF('3.Todas las competencia(Fuente'!A:A,"HRM 3.*")</f>
        <v>5</v>
      </c>
      <c r="D5" s="46">
        <f xml:space="preserve"> COUNTIF('3.Todas las competencia(Fuente'!A:A,"HRM 2.*")</f>
        <v>5</v>
      </c>
      <c r="E5" s="46">
        <f xml:space="preserve"> COUNTIF('3.Todas las competencia(Fuente'!A:A,"HRM 1.*")</f>
        <v>2</v>
      </c>
      <c r="F5" s="47">
        <f t="shared" si="0"/>
        <v>16</v>
      </c>
      <c r="G5" s="47"/>
    </row>
    <row r="6" spans="1:12" x14ac:dyDescent="0.3">
      <c r="A6" s="50" t="s">
        <v>437</v>
      </c>
      <c r="B6" s="46">
        <f xml:space="preserve"> COUNTIF('3.Todas las competencia(Fuente'!A:A,"FRM 4.*")</f>
        <v>4</v>
      </c>
      <c r="C6" s="46">
        <f xml:space="preserve"> COUNTIF('3.Todas las competencia(Fuente'!A:A,"FRM 3.*")</f>
        <v>7</v>
      </c>
      <c r="D6" s="46">
        <f xml:space="preserve"> COUNTIF('3.Todas las competencia(Fuente'!A:A,"FRM 2.*")</f>
        <v>7</v>
      </c>
      <c r="E6" s="46">
        <f xml:space="preserve"> COUNTIF('3.Todas las competencia(Fuente'!A:A,"FRM 1.*")</f>
        <v>2</v>
      </c>
      <c r="F6" s="47">
        <f t="shared" si="0"/>
        <v>20</v>
      </c>
      <c r="G6" s="47"/>
    </row>
    <row r="7" spans="1:12" x14ac:dyDescent="0.3">
      <c r="A7" s="50" t="s">
        <v>556</v>
      </c>
      <c r="B7" s="46">
        <f xml:space="preserve"> COUNTIF('3.Todas las competencia(Fuente'!A:A,"ADR 4.*")</f>
        <v>3</v>
      </c>
      <c r="C7" s="46">
        <f xml:space="preserve"> COUNTIF('3.Todas las competencia(Fuente'!A:A,"ADR 3.*")</f>
        <v>4</v>
      </c>
      <c r="D7" s="46">
        <f xml:space="preserve"> COUNTIF('3.Todas las competencia(Fuente'!A:A,"ADR 2.*")</f>
        <v>4</v>
      </c>
      <c r="E7" s="46">
        <f xml:space="preserve"> COUNTIF('3.Todas las competencia(Fuente'!A:A,"ADR 1.*")</f>
        <v>2</v>
      </c>
      <c r="F7" s="47">
        <f t="shared" si="0"/>
        <v>13</v>
      </c>
      <c r="G7" s="47"/>
    </row>
    <row r="8" spans="1:12" x14ac:dyDescent="0.3">
      <c r="A8" s="50" t="s">
        <v>261</v>
      </c>
      <c r="B8" s="46">
        <f xml:space="preserve"> COUNTIF('3.Todas las competencia(Fuente'!A:A,"CAC 4.*")</f>
        <v>4</v>
      </c>
      <c r="C8" s="46">
        <f xml:space="preserve"> COUNTIF('3.Todas las competencia(Fuente'!A:A,"CAC 3.*")</f>
        <v>3</v>
      </c>
      <c r="D8" s="46">
        <f xml:space="preserve"> COUNTIF('3.Todas las competencia(Fuente'!A:A,"CAC 2.*")</f>
        <v>8</v>
      </c>
      <c r="E8" s="46">
        <f xml:space="preserve"> COUNTIF('3.Todas las competencia(Fuente'!A:A,"CAC 1.*")</f>
        <v>3</v>
      </c>
      <c r="F8" s="47">
        <f t="shared" si="0"/>
        <v>18</v>
      </c>
      <c r="G8" s="47"/>
      <c r="I8" t="s">
        <v>17</v>
      </c>
    </row>
    <row r="9" spans="1:12" x14ac:dyDescent="0.3">
      <c r="A9" s="50" t="s">
        <v>124</v>
      </c>
      <c r="B9" s="46">
        <f xml:space="preserve"> COUNTIF('3.Todas las competencia(Fuente'!A:A,"BIO 4.*")</f>
        <v>7</v>
      </c>
      <c r="C9" s="46">
        <f xml:space="preserve"> COUNTIF('3.Todas las competencia(Fuente'!A:A,"BIO 3.*")</f>
        <v>12</v>
      </c>
      <c r="D9" s="46">
        <f xml:space="preserve"> COUNTIF('3.Todas las competencia(Fuente'!A:A,"BIO 2.*")</f>
        <v>11</v>
      </c>
      <c r="E9" s="46">
        <f xml:space="preserve"> COUNTIF('3.Todas las competencia(Fuente'!A:A,"BIO 1.*")</f>
        <v>6</v>
      </c>
      <c r="F9" s="47">
        <f t="shared" si="0"/>
        <v>36</v>
      </c>
      <c r="G9" s="47"/>
    </row>
    <row r="10" spans="1:12" x14ac:dyDescent="0.3">
      <c r="A10" s="50" t="s">
        <v>125</v>
      </c>
      <c r="B10" s="46">
        <f xml:space="preserve"> COUNTIF('3.Todas las competencia(Fuente'!A:A,"LAR 4.*")</f>
        <v>5</v>
      </c>
      <c r="C10" s="46">
        <f xml:space="preserve"> COUNTIF('3.Todas las competencia(Fuente'!A:A,"LAR 3.*")</f>
        <v>6</v>
      </c>
      <c r="D10" s="46">
        <f xml:space="preserve"> COUNTIF('3.Todas las competencia(Fuente'!A:A,"LAR 2.*")</f>
        <v>11</v>
      </c>
      <c r="E10" s="46">
        <f xml:space="preserve"> COUNTIF('3.Todas las competencia(Fuente'!A:A,"LAR 1.*")</f>
        <v>11</v>
      </c>
      <c r="F10" s="47">
        <f t="shared" si="0"/>
        <v>33</v>
      </c>
      <c r="G10" s="47"/>
    </row>
    <row r="11" spans="1:12" x14ac:dyDescent="0.3">
      <c r="A11" s="50" t="s">
        <v>133</v>
      </c>
      <c r="B11" s="46">
        <f xml:space="preserve"> COUNTIF('3.Todas las competencia(Fuente'!A:A,"COM 4.*")</f>
        <v>5</v>
      </c>
      <c r="C11" s="46">
        <f xml:space="preserve"> COUNTIF('3.Todas las competencia(Fuente'!A:A,"COM 3.*")</f>
        <v>8</v>
      </c>
      <c r="D11" s="46">
        <f xml:space="preserve"> COUNTIF('3.Todas las competencia(Fuente'!A:A,"COM 2.*")</f>
        <v>7</v>
      </c>
      <c r="E11" s="46">
        <f xml:space="preserve"> COUNTIF('3.Todas las competencia(Fuente'!A:A,"COM 1.*")</f>
        <v>2</v>
      </c>
      <c r="F11" s="47">
        <f t="shared" si="0"/>
        <v>22</v>
      </c>
      <c r="G11" s="47"/>
    </row>
    <row r="12" spans="1:12" x14ac:dyDescent="0.3">
      <c r="A12" s="50" t="s">
        <v>129</v>
      </c>
      <c r="B12" s="46">
        <f xml:space="preserve"> COUNTIF('3.Todas las competencia(Fuente'!A:A,"TRP 4.*")</f>
        <v>4</v>
      </c>
      <c r="C12" s="46">
        <f xml:space="preserve"> COUNTIF('3.Todas las competencia(Fuente'!A:A,"TRP 3.*")</f>
        <v>7</v>
      </c>
      <c r="D12" s="46">
        <f xml:space="preserve"> COUNTIF('3.Todas las competencia(Fuente'!A:A,"TRP 2.*")</f>
        <v>8</v>
      </c>
      <c r="E12" s="46">
        <f xml:space="preserve"> COUNTIF('3.Todas las competencia(Fuente'!A:A,"TRP 1.*")</f>
        <v>5</v>
      </c>
      <c r="F12" s="47">
        <f t="shared" si="0"/>
        <v>24</v>
      </c>
      <c r="G12" s="47"/>
      <c r="L12" s="412"/>
    </row>
    <row r="13" spans="1:12" x14ac:dyDescent="0.3">
      <c r="A13" s="50" t="s">
        <v>126</v>
      </c>
      <c r="B13" s="46">
        <f xml:space="preserve"> COUNTIF('3.Todas las competencia(Fuente'!A:A,"AWA 4.*")</f>
        <v>4</v>
      </c>
      <c r="C13" s="46">
        <f>COUNTIF('3.Todas las competencia(Fuente'!A:A,"AWA 3.*")</f>
        <v>7</v>
      </c>
      <c r="D13" s="46">
        <f>COUNTIF('3.Todas las competencia(Fuente'!A:A,"AWA 2.*")</f>
        <v>8</v>
      </c>
      <c r="E13" s="46">
        <f>COUNTIF('3.Todas las competencia(Fuente'!A:A,"AWA 1.*")</f>
        <v>2</v>
      </c>
      <c r="F13" s="47">
        <f t="shared" si="0"/>
        <v>21</v>
      </c>
      <c r="G13" s="47"/>
    </row>
    <row r="14" spans="1:12" x14ac:dyDescent="0.3">
      <c r="A14" s="50" t="s">
        <v>130</v>
      </c>
      <c r="B14" s="46">
        <f xml:space="preserve"> COUNTIF('3.Todas las competencia(Fuente'!A:A,"FLD 4.*")</f>
        <v>0</v>
      </c>
      <c r="C14" s="46">
        <f>COUNTIF('3.Todas las competencia(Fuente'!A:A,"FLD 3.*")</f>
        <v>0</v>
      </c>
      <c r="D14" s="46">
        <f>COUNTIF('3.Todas las competencia(Fuente'!A:A,"FLD 2.*")</f>
        <v>6</v>
      </c>
      <c r="E14" s="46">
        <f>COUNTIF('3.Todas las competencia(Fuente'!A:A,"FLD 1.*")</f>
        <v>17</v>
      </c>
      <c r="F14" s="47">
        <f t="shared" si="0"/>
        <v>23</v>
      </c>
      <c r="G14" s="47"/>
    </row>
    <row r="15" spans="1:12" x14ac:dyDescent="0.3">
      <c r="A15" s="50" t="s">
        <v>131</v>
      </c>
      <c r="B15" s="46">
        <f xml:space="preserve"> COUNTIF('3.Todas las competencia(Fuente'!A:A,"TEC 4.*")</f>
        <v>0</v>
      </c>
      <c r="C15" s="46">
        <f xml:space="preserve"> COUNTIF('3.Todas las competencia(Fuente'!A:A,"TEC 3.*")</f>
        <v>0</v>
      </c>
      <c r="D15" s="46">
        <f xml:space="preserve"> COUNTIF('3.Todas las competencia(Fuente'!A:A,"TEC 2.*")</f>
        <v>6</v>
      </c>
      <c r="E15" s="46">
        <f xml:space="preserve"> COUNTIF('3.Todas las competencia(Fuente'!A:A,"TEC 1.*")</f>
        <v>3</v>
      </c>
      <c r="F15" s="47">
        <f t="shared" si="0"/>
        <v>9</v>
      </c>
      <c r="G15" s="47"/>
    </row>
    <row r="16" spans="1:12" x14ac:dyDescent="0.3">
      <c r="A16" s="32" t="s">
        <v>829</v>
      </c>
      <c r="B16" s="406">
        <v>12</v>
      </c>
      <c r="C16" s="405">
        <v>12</v>
      </c>
      <c r="D16" s="405">
        <v>12</v>
      </c>
      <c r="E16" s="406">
        <v>12</v>
      </c>
      <c r="F16" s="47">
        <v>12</v>
      </c>
      <c r="G16" s="47"/>
    </row>
    <row r="17" spans="1:7" x14ac:dyDescent="0.3">
      <c r="A17" s="32" t="s">
        <v>828</v>
      </c>
      <c r="B17" s="406">
        <v>10</v>
      </c>
      <c r="C17" s="406">
        <v>10</v>
      </c>
      <c r="D17" s="406">
        <v>10</v>
      </c>
      <c r="E17" s="406">
        <v>10</v>
      </c>
      <c r="F17" s="406">
        <v>10</v>
      </c>
      <c r="G17" s="47"/>
    </row>
    <row r="18" spans="1:7" x14ac:dyDescent="0.3">
      <c r="A18" s="32" t="s">
        <v>132</v>
      </c>
      <c r="B18" s="48">
        <f>SUM(B3:B16)</f>
        <v>75</v>
      </c>
      <c r="C18" s="48">
        <f>SUM(C3:C16)</f>
        <v>91</v>
      </c>
      <c r="D18" s="48">
        <f>SUM(D3:D16)</f>
        <v>93</v>
      </c>
      <c r="E18" s="48">
        <f>SUM(E3:E16)</f>
        <v>67</v>
      </c>
      <c r="F18" s="48">
        <f>SUM(F3:F17)</f>
        <v>300</v>
      </c>
      <c r="G18" s="48"/>
    </row>
    <row r="20" spans="1:7" x14ac:dyDescent="0.3">
      <c r="A20"/>
    </row>
    <row r="21" spans="1:7" ht="19.5" customHeight="1" x14ac:dyDescent="0.3">
      <c r="A21"/>
      <c r="G21" t="s">
        <v>17</v>
      </c>
    </row>
    <row r="22" spans="1:7" x14ac:dyDescent="0.3">
      <c r="A22"/>
    </row>
    <row r="23" spans="1:7" x14ac:dyDescent="0.3">
      <c r="A23"/>
    </row>
    <row r="24" spans="1:7" x14ac:dyDescent="0.3">
      <c r="A24"/>
    </row>
    <row r="25" spans="1:7" x14ac:dyDescent="0.3">
      <c r="A25"/>
    </row>
    <row r="26" spans="1:7" x14ac:dyDescent="0.3">
      <c r="A26"/>
    </row>
    <row r="27" spans="1:7" x14ac:dyDescent="0.3">
      <c r="A27"/>
    </row>
    <row r="28" spans="1:7" x14ac:dyDescent="0.3">
      <c r="A28"/>
    </row>
    <row r="29" spans="1:7" x14ac:dyDescent="0.3">
      <c r="A29"/>
    </row>
    <row r="30" spans="1:7" x14ac:dyDescent="0.3">
      <c r="A30"/>
    </row>
    <row r="31" spans="1:7" x14ac:dyDescent="0.3">
      <c r="A31"/>
    </row>
    <row r="32" spans="1:7" x14ac:dyDescent="0.3">
      <c r="A32"/>
    </row>
    <row r="33" spans="1:1" x14ac:dyDescent="0.3">
      <c r="A33"/>
    </row>
    <row r="34" spans="1:1" x14ac:dyDescent="0.3">
      <c r="A34"/>
    </row>
    <row r="35" spans="1:1" x14ac:dyDescent="0.3">
      <c r="A35"/>
    </row>
  </sheetData>
  <sheetProtection algorithmName="SHA-512" hashValue="IqhyRF24q2xFp+0QIuQ6UIAB+u7JRhXvXBLinhcjassuXhjV7CLRWQ0A+8asplTg9fZb/3LBj5x6MAOhBcO8zA==" saltValue="atbX+jY2e+5bR0zYue00BQ==" spinCount="100000" sheet="1" objects="1" scenarios="1" autoFilter="0"/>
  <pageMargins left="0.7" right="0.7" top="0.75" bottom="0.75" header="0.3" footer="0.3"/>
  <pageSetup paperSize="9" orientation="landscape"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89999084444715716"/>
  </sheetPr>
  <dimension ref="A1:H98"/>
  <sheetViews>
    <sheetView showZeros="0" topLeftCell="A97" zoomScale="50" zoomScaleNormal="50" zoomScaleSheetLayoutView="70" workbookViewId="0"/>
  </sheetViews>
  <sheetFormatPr defaultColWidth="25.21875" defaultRowHeight="15.6" x14ac:dyDescent="0.3"/>
  <cols>
    <col min="1" max="1" width="25.21875" style="5"/>
    <col min="2" max="2" width="25.21875" style="306"/>
  </cols>
  <sheetData>
    <row r="1" spans="1:8" ht="46.8" x14ac:dyDescent="0.3">
      <c r="A1" s="351" t="str">
        <f>'3.Todas las competencia(Fuente'!A2</f>
        <v>GRUPO</v>
      </c>
      <c r="B1" s="349" t="str">
        <f>'3.Todas las competencia(Fuente'!B2</f>
        <v>A. PLANIFICACIÓN, GESTIÓN Y ADMINISTRACIÓN</v>
      </c>
      <c r="C1" s="338" t="str">
        <f>'3.Todas las competencia(Fuente'!C2</f>
        <v>Planificación, manejo y administración de áreas protegidas.</v>
      </c>
      <c r="D1" s="240">
        <f>'3.Todas las competencia(Fuente'!D2</f>
        <v>0</v>
      </c>
      <c r="E1" s="240">
        <f>'3.Todas las competencia(Fuente'!E2</f>
        <v>0</v>
      </c>
      <c r="F1" s="240" t="str">
        <f>'3.Todas las competencia(Fuente'!F2</f>
        <v xml:space="preserve">Not  translated </v>
      </c>
      <c r="G1" s="240" t="str">
        <f>'3.Todas las competencia(Fuente'!G2</f>
        <v xml:space="preserve">Not  translated </v>
      </c>
      <c r="H1" s="240" t="str">
        <f>'3.Todas las competencia(Fuente'!H2</f>
        <v xml:space="preserve">Not  translated </v>
      </c>
    </row>
    <row r="2" spans="1:8" ht="93.6" x14ac:dyDescent="0.3">
      <c r="A2" s="319" t="str">
        <f>'3.Todas las competencia(Fuente'!A3</f>
        <v>CATEGORÍA</v>
      </c>
      <c r="B2" s="335" t="str">
        <f>'3.Todas las competencia(Fuente'!B3</f>
        <v>PPP. POLÍTICA DE AREA PROTEGIDA, PLANIFICACIÓN Y PROYECTOS</v>
      </c>
      <c r="C2" s="322" t="str">
        <f>'3.Todas las competencia(Fuente'!C3</f>
        <v>Proporcionar un marco estratégico y racionalmente planificado para la gobernanza y manejo de áreas protegidas.</v>
      </c>
      <c r="D2" s="107" t="str">
        <f>'3.Todas las competencia(Fuente'!D3</f>
        <v xml:space="preserve"> </v>
      </c>
      <c r="E2" s="225" t="s">
        <v>17</v>
      </c>
      <c r="F2" s="155">
        <f>'3.Todas las competencia(Fuente'!F3</f>
        <v>0</v>
      </c>
      <c r="G2" s="155">
        <f>'3.Todas las competencia(Fuente'!G3</f>
        <v>0</v>
      </c>
      <c r="H2" s="73">
        <f>'3.Todas las competencia(Fuente'!H3</f>
        <v>0</v>
      </c>
    </row>
    <row r="3" spans="1:8" ht="187.2" x14ac:dyDescent="0.3">
      <c r="A3" s="310" t="str">
        <f>'3.Todas las competencia(Fuente'!A5</f>
        <v>PPP 4</v>
      </c>
      <c r="B3" s="336" t="str">
        <f>'3.Todas las competencia(Fuente'!B5</f>
        <v>POLÍTICA DE AREA PROTEGIDA, PLANIFICACIÓN Y PROYECTOS.
NIVEL 4</v>
      </c>
      <c r="C3" s="323" t="str">
        <f>'3.Todas las competencia(Fuente'!C5</f>
        <v>Permitir el establecimiento e integración de un sistema de áreas protegidas dentro de las políticas y planes  nacionales e internacionales.</v>
      </c>
      <c r="D3" s="270" t="str">
        <f>'3.Todas las competencia(Fuente'!D5</f>
        <v xml:space="preserve">● Políticas y designaciones nacionales e
internacionales de áreas protegidas.
● Mejores prácticas globales relevantes y ejemplos (Ej. a través de UICN, Programa de trabajo sobre Áreas protegidas del CDB).
</v>
      </c>
      <c r="E3" s="271" t="str">
        <f>'3.Todas las competencia(Fuente'!E5</f>
        <v>ORG 4; HRM 4; FRM 4; ADR 4; CAC 4; TEC 2</v>
      </c>
      <c r="F3" s="156" t="str">
        <f>'3.Todas las competencia(Fuente'!F5</f>
        <v>EXAMPLE PERFORMANCE CRITERIA</v>
      </c>
      <c r="G3" s="156" t="str">
        <f>'3.Todas las competencia(Fuente'!G5</f>
        <v>EXAMPLE MEANS OF ASSESSMENT</v>
      </c>
      <c r="H3" s="61" t="str">
        <f>'3.Todas las competencia(Fuente'!H5</f>
        <v>RECOMMENDED PRIOR COMPETENCE REQUIREMENTS FOR THE LEVEL</v>
      </c>
    </row>
    <row r="4" spans="1:8" ht="72" x14ac:dyDescent="0.3">
      <c r="A4" s="311" t="str">
        <f>'3.Todas las competencia(Fuente'!A6</f>
        <v>Código</v>
      </c>
      <c r="B4" s="337" t="str">
        <f>'3.Todas las competencia(Fuente'!B6</f>
        <v>Declaración de la competencia. El individuo deberá ser capaz de:</v>
      </c>
      <c r="C4" s="324" t="str">
        <f>'3.Todas las competencia(Fuente'!C6</f>
        <v>Detalles, alcance y variaciones.
Una breve explicación de la competencia.</v>
      </c>
      <c r="D4" s="112" t="str">
        <f>'3.Todas las competencia(Fuente'!D6</f>
        <v>Principales requerimientos de conocimiento para la competencia.</v>
      </c>
      <c r="E4" s="214" t="str">
        <f>'3.Todas las competencia(Fuente'!E6</f>
        <v xml:space="preserve"> </v>
      </c>
      <c r="F4" s="220" t="str">
        <f>'3.Todas las competencia(Fuente'!F6</f>
        <v>Example performance criteria for certification</v>
      </c>
      <c r="G4" s="220" t="str">
        <f>'3.Todas las competencia(Fuente'!G6</f>
        <v>Example means of assessment</v>
      </c>
      <c r="H4" s="222" t="str">
        <f>'3.Todas las competencia(Fuente'!H6</f>
        <v>UNI; PPP 3; ADR 3; CAC 3</v>
      </c>
    </row>
    <row r="5" spans="1:8" ht="276" x14ac:dyDescent="0.3">
      <c r="A5" s="360" t="str">
        <f>'3.Todas las competencia(Fuente'!A7</f>
        <v>PPP 4.1</v>
      </c>
      <c r="B5" s="361" t="str">
        <f>'3.Todas las competencia(Fuente'!B7</f>
        <v>Coordinar el desarrollo y actualización de políticas
y legislación nacional de áreas protegidas.</v>
      </c>
      <c r="C5" s="362" t="str">
        <f>'3.Todas las competencia(Fuente'!C7</f>
        <v>● Asumir un papel de liderazgo en las revisiones de la política y
legislación de áreas protegidas.
● Redactar y / o revisar legislación nueva.
● Integrar los temas de APs en la política y legislación sectorial
relacionada.
● Contribuir con los Planes Nacionales de Acción Ambiental y a las
Estrategias y Planes Nacionales de Biodiversidad.
● Contribuir a establecer objetivos para los sistemas de áreas
protegidas.</v>
      </c>
      <c r="D5" s="6" t="str">
        <f>'3.Todas las competencia(Fuente'!D7</f>
        <v xml:space="preserve">● Política nacional y legislación sobre biodiversidad y APs.
● Roles de otros sectores relevantes, así como
políticas y legislación relacionadas.
● Las mejores prácticas internacionales para políticas y legislación de APs.
</v>
      </c>
      <c r="E5" s="6">
        <f>'3.Todas las competencia(Fuente'!E7</f>
        <v>0</v>
      </c>
      <c r="F5" s="6" t="str">
        <f>'3.Todas las competencia(Fuente'!F7</f>
        <v>• Submit evidence of extensive track record of significant contributions to establishing/improving the policy legal and regulatory framework for PAs.
• Demonstrate supporting knowledge.</v>
      </c>
      <c r="G5" s="6" t="str">
        <f>'3.Todas las competencia(Fuente'!G7</f>
        <v>• Accreditation of prior qualifications and experience.
• Evidence portfolio assessment.</v>
      </c>
      <c r="H5" s="3">
        <f>'3.Todas las competencia(Fuente'!H7</f>
        <v>0</v>
      </c>
    </row>
    <row r="6" spans="1:8" ht="234.6" x14ac:dyDescent="0.3">
      <c r="A6" s="360" t="str">
        <f>'3.Todas las competencia(Fuente'!A8</f>
        <v>PPP 4.2</v>
      </c>
      <c r="B6" s="361" t="str">
        <f>'3.Todas las competencia(Fuente'!B8</f>
        <v>Coordinar revisiones de políticas, estrategias y planes de áreas protegidas.</v>
      </c>
      <c r="C6" s="362" t="str">
        <f>'3.Todas las competencia(Fuente'!C8</f>
        <v xml:space="preserve">● Asumir un papel de liderazgo en las revisiones del progreso de
implementación de políticas, estrategias y planes de acción.
● Evaluar el progreso hacia el logro de objetivos para las APs y el
sistema en su conjunto.
● Liderar la preparación de informes sobre la implementación de
acciones bajo convenios y otros acuerdos (por ejemplo, Ramsar,
CDB, etc.).
</v>
      </c>
      <c r="D6" s="6" t="str">
        <f>'3.Todas las competencia(Fuente'!D8</f>
        <v xml:space="preserve">● Política nacional y legislación sobre biodiversidad y APs.
● Planes nacionales que afectan las áreas protegidas
(p. Ej. Estrategia de Biodiversidad y Plan de Acción).
● Convenios y acuerdos internacionales relevantes y sus requerimientos de informe.
</v>
      </c>
      <c r="E6" s="6">
        <f>'3.Todas las competencia(Fuente'!E8</f>
        <v>0</v>
      </c>
      <c r="F6" s="6" t="str">
        <f>'3.Todas las competencia(Fuente'!F8</f>
        <v>• Submit evidence of collation of reports on progress towards implementation of relevant policies and agreements. 
• Demonstrate supporting knowledge.</v>
      </c>
      <c r="G6" s="6" t="str">
        <f>'3.Todas las competencia(Fuente'!G8</f>
        <v>• Accreditation of prior qualifications and experience.
• Evidence portfolio assessment.</v>
      </c>
      <c r="H6" s="3">
        <f>'3.Todas las competencia(Fuente'!H8</f>
        <v>0</v>
      </c>
    </row>
    <row r="7" spans="1:8" ht="317.39999999999998" x14ac:dyDescent="0.3">
      <c r="A7" s="360" t="str">
        <f>'3.Todas las competencia(Fuente'!A9</f>
        <v>PPP 4.3</v>
      </c>
      <c r="B7" s="361" t="str">
        <f>'3.Todas las competencia(Fuente'!B9</f>
        <v>Coordinar procesos para el diseño y el establecimiento de sistemas de áreas protegidas.</v>
      </c>
      <c r="C7" s="362" t="str">
        <f>'3.Todas las competencia(Fuente'!C9</f>
        <v xml:space="preserve">● Desarrollar y dirigir planes para el razonable establecimiento / expansión de un sistema de áreas protegidas.
● Asegurar que los sistemas de APs cumplan con los requisitos de coherencia, idoneidad y representatividad.
● Asegurar que las áreas protegidas individuales estén ubicadas y diseñadas adecuadamente (en términos de tamaño, forma, límites).
● Incluir una gama de categorías de áreas protegidas y tipos de gobernanza.
● Desarrollar Planes / Planes Maestros para sistemas de APs nacionales y / o regionales.
</v>
      </c>
      <c r="D7" s="6" t="str">
        <f>'3.Todas las competencia(Fuente'!D9</f>
        <v>● Legislación nacional relevante.
● Principios y prácticas de planificación de sistemasde AP.
● Mejores prácticas internacionales (incluidos los lineamientos de la CDB).
● Categorías de áreas protegidas de la UICN y tipos de gobernanza.
● Procesos analíticos como el análisis de brechas.
● Herramientas globales / regionales para identificaráreas prioritarias de conservación (por ejemplo, Áreas Clave para la Biodiversidad).
● Diseño de redes ecológicas.</v>
      </c>
      <c r="E7" s="6">
        <f>'3.Todas las competencia(Fuente'!E9</f>
        <v>0</v>
      </c>
      <c r="F7" s="6" t="str">
        <f>'3.Todas las competencia(Fuente'!F9</f>
        <v>• Submit evidence of direction of development of a PA system plan.
• Demonstrate supporting knowledge.</v>
      </c>
      <c r="G7" s="6" t="str">
        <f>'3.Todas las competencia(Fuente'!G9</f>
        <v>• Accreditation of prior qualifications and experience.
• Evidence portfolio assessment.</v>
      </c>
      <c r="H7" s="3">
        <f>'3.Todas las competencia(Fuente'!H9</f>
        <v>0</v>
      </c>
    </row>
    <row r="8" spans="1:8" ht="262.2" x14ac:dyDescent="0.3">
      <c r="A8" s="360" t="str">
        <f>'3.Todas las competencia(Fuente'!A10</f>
        <v>PPP 4.4</v>
      </c>
      <c r="B8" s="361" t="str">
        <f>'3.Todas las competencia(Fuente'!B10</f>
        <v>Coordinar procesos para declarar, categorizar, establecer y modificaráreas protegidas.</v>
      </c>
      <c r="C8" s="362" t="str">
        <f>'3.Todas las competencia(Fuente'!C10</f>
        <v>●Liderar la designación legal y el establecimiento de áreas protegidas de acuerdo con las leyes y regulaciones nacionales.
●Aplicar categorías de gestión de acuerdo con la legislación nacional y orientación de la UICN.
●Liderar el proceso para modificar áeas protegidas de acuerdo con las leyes y regulaciones nacionales.
●Liderar el establecimiento de redes regionales de áreas protegidas y sitios de conservación (por ejemplo, sitios Natura 2000 en la Unión Europea).</v>
      </c>
      <c r="D8" s="6" t="str">
        <f>'3.Todas las competencia(Fuente'!D10</f>
        <v xml:space="preserve">●Legislación nacional y regulaciones para la propuesta y designación legal de AP.
●Mejores prácticas internacionales para la propuesta y designación legal de AP.
●Requisitos especiales para tipos particulares de áreas protegidas (por ejemplo, Áreas Marinas Protegidas, incluidas las que están más allá de los límites de la jurisdicción nacional).
</v>
      </c>
      <c r="E8" s="6">
        <f>'3.Todas las competencia(Fuente'!E10</f>
        <v>0</v>
      </c>
      <c r="F8" s="6" t="str">
        <f>'3.Todas las competencia(Fuente'!F10</f>
        <v>• Submit evidence of direction of processes for PA establishment/gazettement/modification.
• Demonstrate supporting knowledge.</v>
      </c>
      <c r="G8" s="6" t="str">
        <f>'3.Todas las competencia(Fuente'!G10</f>
        <v>• Accreditation of prior qualifications and experience.
• Evidence portfolio assessment.</v>
      </c>
      <c r="H8" s="3">
        <f>'3.Todas las competencia(Fuente'!H10</f>
        <v>0</v>
      </c>
    </row>
    <row r="9" spans="1:8" ht="331.2" x14ac:dyDescent="0.3">
      <c r="A9" s="360" t="str">
        <f>'3.Todas las competencia(Fuente'!A11</f>
        <v>PPP 4.5</v>
      </c>
      <c r="B9" s="361" t="str">
        <f>'3.Todas las competencia(Fuente'!B11</f>
        <v>Coordinar procesos para establecer y
mantener el estado de designación internacional de áreas protegidas.</v>
      </c>
      <c r="C9" s="362" t="str">
        <f>'3.Todas las competencia(Fuente'!C11</f>
        <v xml:space="preserve">●Liderar la designación legal de áreas designadas internacionalmente (por ejemplo, Sitios de Patrimonio Mundial de la UNESCO, Reservas de la Biosfera, Sitios Ramsar).
●Liderar el proceso para identificar y designar áeas de conservación reconocidas internacionalmente (por ejemplo, Áreas Clave para la Biodiversidad).
●Preparar propuestas completas utilizando los procesos requeridos para llevar a una designación exitosa.
●Realizar actividades para monitorear y mantener el estado de áreas designadas y reconocidas internacionalmente.
</v>
      </c>
      <c r="D9" s="6" t="str">
        <f>'3.Todas las competencia(Fuente'!D11</f>
        <v xml:space="preserve">●Legislación y regulaciones nacionales para la propuesta de AP y su designación legal.
●Requisitos y procesos de propuesta para designación de sitios internacionales.
●Requisitos para reconocimiento internacional de áreas.
●Requerimientos de informes y monitoreo.
</v>
      </c>
      <c r="E9" s="6">
        <f>'3.Todas las competencia(Fuente'!E11</f>
        <v>0</v>
      </c>
      <c r="F9" s="6" t="str">
        <f>'3.Todas las competencia(Fuente'!F11</f>
        <v>• Submit evidence of direction of processes for securing international recognition of PAs.
• Demonstrate supporting knowledge.</v>
      </c>
      <c r="G9" s="6" t="str">
        <f>'3.Todas las competencia(Fuente'!G11</f>
        <v>• Accreditation of prior qualifications and experience.
• Evidence portfolio assessment.</v>
      </c>
      <c r="H9" s="3">
        <f>'3.Todas las competencia(Fuente'!H11</f>
        <v>0</v>
      </c>
    </row>
    <row r="10" spans="1:8" ht="386.4" x14ac:dyDescent="0.3">
      <c r="A10" s="360" t="str">
        <f>'3.Todas las competencia(Fuente'!A12</f>
        <v>PPP 4.6</v>
      </c>
      <c r="B10" s="361" t="str">
        <f>'3.Todas las competencia(Fuente'!B12</f>
        <v>Coordinar procesos para el establecimiento de
redes ecológicas y de conectividad entre áreas
protegidas.</v>
      </c>
      <c r="C10" s="362" t="str">
        <f>'3.Todas las competencia(Fuente'!C12</f>
        <v xml:space="preserve">● Desarrollar y dirigir planes para el establecimiento de redes
ecológicas, corredores, zonas de amortiguamiento, enlaces de
paisajes y otras áreas que complementan los sistemas de áreas
protegidas y mejoran su conectividad.
● Desarrollar planes para conservación multifuncional a escala de
paisajes / ecosistemas (por ejemplo, planes de manejo de cuencas
hidrográficas, planes ecor egionales, redes ecológicas, etc.).
● Trabajar con otros sectores para establecer la conectividad
requerida entre APs.
● Desarrollar planes de redes ecológicas nacionales y regionales.
</v>
      </c>
      <c r="D10" s="6" t="str">
        <f>'3.Todas las competencia(Fuente'!D12</f>
        <v xml:space="preserve">● Legislación nacional relevante y mejores prácticas
internacionales.
● Principios y prácticas de diseño y funcionamiento de redes ecológicas.
● Principios y prácticas para el manejo de cuencas
hidrográficas
● Mejores prácticas internacionales sobre conectividad y redes ecológicas.
</v>
      </c>
      <c r="E10" s="6">
        <f>'3.Todas las competencia(Fuente'!E12</f>
        <v>0</v>
      </c>
      <c r="F10" s="6" t="str">
        <f>'3.Todas las competencia(Fuente'!F12</f>
        <v>• Submit evidence of direction of development of an ecological network or plan for connectivity.
• Demonstrate supporting knowledge.</v>
      </c>
      <c r="G10" s="6" t="str">
        <f>'3.Todas las competencia(Fuente'!G12</f>
        <v>• Accreditation of prior qualifications and experience.
• Evidence portfolio assessment.</v>
      </c>
      <c r="H10" s="3">
        <f>'3.Todas las competencia(Fuente'!H12</f>
        <v>0</v>
      </c>
    </row>
    <row r="11" spans="1:8" ht="216" x14ac:dyDescent="0.3">
      <c r="A11" s="360" t="str">
        <f>'3.Todas las competencia(Fuente'!A13</f>
        <v>PPP 4.7</v>
      </c>
      <c r="B11" s="361" t="str">
        <f>'3.Todas las competencia(Fuente'!B13</f>
        <v>Coordinar procesos para el reconocimiento y
establecimiento de áreas conservadas por pueblos
indígenas y comunidades locales.</v>
      </c>
      <c r="C11" s="362" t="str">
        <f>'3.Todas las competencia(Fuente'!C13</f>
        <v xml:space="preserve">● Buscar el reconocimiento formal de los territorios y áreas conservados por pueblos indígenas y comunidades locales (TICCAs).
● Trabajar con pueblos locales e indígenas para identificar y
asegurar el reconocimiento de (TICCAs).
</v>
      </c>
      <c r="D11" s="6" t="str">
        <f>'3.Todas las competencia(Fuente'!D13</f>
        <v xml:space="preserve">● Legislación nacional relevante.
● Principios para la definición de TICCAs
● Gobernanza comunitaria y gestión tradicional en
el contexto de la región, sitios y comunidades
específicas y pueblos indígenas.
● Amenazas, problemas y oportunidades asociadas
con TICCAs.
</v>
      </c>
      <c r="E11" s="6">
        <f>'3.Todas las competencia(Fuente'!E13</f>
        <v>0</v>
      </c>
      <c r="F11" s="6" t="str">
        <f>'3.Todas las competencia(Fuente'!F13</f>
        <v>• Submit evidence of activities to identify and secure recognition of ICCAs and the rights of their custodians.
• Demonstrate supporting knowledge.</v>
      </c>
      <c r="G11" s="6" t="str">
        <f>'3.Todas las competencia(Fuente'!G13</f>
        <v>• Accreditation of prior qualifications and experience.
• Evidence portfolio assessment.</v>
      </c>
      <c r="H11" s="3">
        <f>'3.Todas las competencia(Fuente'!H13</f>
        <v>0</v>
      </c>
    </row>
    <row r="12" spans="1:8" ht="193.2" x14ac:dyDescent="0.3">
      <c r="A12" s="360" t="str">
        <f>'3.Todas las competencia(Fuente'!A14</f>
        <v>PPP 4.8</v>
      </c>
      <c r="B12" s="361" t="str">
        <f>'3.Todas las competencia(Fuente'!B14</f>
        <v>Coordinar áreas protegidas transfronterizas e iniciativas de conservación.</v>
      </c>
      <c r="C12" s="362" t="str">
        <f>'3.Todas las competencia(Fuente'!C14</f>
        <v xml:space="preserve">● Trabajar con autoridades equivalentes en países/territorios vecinos:
– para armonizar las leyes, regulaciones, límites y zonas de áreas
protegidas vecinas.
– desarrollar una planificación y gestión coo dinada de AP,
compartiendo información, dando seguimiento y organizando
actividades colaborativas.
</v>
      </c>
      <c r="D12" s="6" t="str">
        <f>'3.Todas las competencia(Fuente'!D14</f>
        <v xml:space="preserve">● Sistemas y autoridades de áreas protegidas en
países / territorios vecinos.
● Mejores prácticas internacionales para el
establecimiento y manejo de áreas protegidas
transfronterizas.
 </v>
      </c>
      <c r="E12" s="6">
        <f>'3.Todas las competencia(Fuente'!E14</f>
        <v>0</v>
      </c>
      <c r="F12" s="6" t="str">
        <f>'3.Todas las competencia(Fuente'!F14</f>
        <v>• Submit evidence of extensive track record of contributions to Transboundary PA establishment and/or management.
• Demonstrate supporting knowledge.</v>
      </c>
      <c r="G12" s="6" t="str">
        <f>'3.Todas las competencia(Fuente'!G14</f>
        <v>• Accreditation of prior qualifications and experience.
• Evidence portfolio assessment.</v>
      </c>
      <c r="H12" s="3">
        <f>'3.Todas las competencia(Fuente'!H14</f>
        <v>0</v>
      </c>
    </row>
    <row r="13" spans="1:8" ht="331.2" x14ac:dyDescent="0.3">
      <c r="A13" s="360" t="str">
        <f>'3.Todas las competencia(Fuente'!A15</f>
        <v>PPP 4.9</v>
      </c>
      <c r="B13" s="361" t="str">
        <f>'3.Todas las competencia(Fuente'!B15</f>
        <v>Coordinar respuestas a nivel de todo el sistema de
áreas protegidas en temas de cambio climático e
impactos asociados.</v>
      </c>
      <c r="C13" s="362" t="str">
        <f>'3.Todas las competencia(Fuente'!C15</f>
        <v xml:space="preserve">● Desarrollar y dirigir planes en el sitio y a nivel de sistema para los
impactos del cambio climático.
● Desarrollar y dirigir planes para abordar impactos específicos en
especies y ecosistemas vulnerables.
● Desarrollar y dirigir planes para abordar impactos específicos en
las comunidades de las APs y sus economías.
● Proponer ajustes al sistema nacional de áreas protegidas en
respuesta al cambio climático.
● Movilizar el apoyo internacional para la respuesta al cambio
climático (por ejemplo, REDD +)..
</v>
      </c>
      <c r="D13" s="6" t="str">
        <f>'3.Todas las competencia(Fuente'!D15</f>
        <v xml:space="preserve">● Políticas internacionales y nacionales sobre cambio climático, acuerdos y esquemas de respuesta.
● Escenarios del cambio climático e impactos
previstos.
● Conceptos de cambio climático, opciones de
respuesta y enfoques (vulnerabilidad, resiliencia,
mitigación, adaptación, etc.).
</v>
      </c>
      <c r="E13" s="6">
        <f>'3.Todas las competencia(Fuente'!E15</f>
        <v>0</v>
      </c>
      <c r="F13" s="6" t="str">
        <f>'3.Todas las competencia(Fuente'!F15</f>
        <v>• Submit evidence of direction, identification, assessment and response planning to climate change impacts at the national/regional/site level.
• Demonstrate supporting knowledge.</v>
      </c>
      <c r="G13" s="6" t="str">
        <f>'3.Todas las competencia(Fuente'!G15</f>
        <v>• Accreditation of prior qualifications and experience.
• Evidence portfolio assessment.</v>
      </c>
      <c r="H13" s="3">
        <f>'3.Todas las competencia(Fuente'!H15</f>
        <v>0</v>
      </c>
    </row>
    <row r="14" spans="1:8" ht="179.4" x14ac:dyDescent="0.3">
      <c r="A14" s="360" t="str">
        <f>'3.Todas las competencia(Fuente'!A16</f>
        <v>PPP 4.10</v>
      </c>
      <c r="B14" s="361" t="str">
        <f>'3.Todas las competencia(Fuente'!B16</f>
        <v>Coordinar las Evaluaciones Ambientales Estratégicas
(EAE) en áreas protegidas afectadas.</v>
      </c>
      <c r="C14" s="362" t="str">
        <f>'3.Todas las competencia(Fuente'!C16</f>
        <v xml:space="preserve">● Asumir un papel de liderazgo en los procesos de Evaluación
Ambiental Estratégica, relevantes para las APs y la conservación
de la biodiversidad.
● Representar los intereses de un sistema de áreas protegidas en
las EAEs.
</v>
      </c>
      <c r="D14" s="6" t="str">
        <f>'3.Todas las competencia(Fuente'!D16</f>
        <v>● Legislación y procesos relacionados con las EAEs.</v>
      </c>
      <c r="E14" s="6">
        <f>'3.Todas las competencia(Fuente'!E16</f>
        <v>0</v>
      </c>
      <c r="F14" s="6" t="str">
        <f>'3.Todas las competencia(Fuente'!F16</f>
        <v>• Submit evidence of significant contribution to a SEA process.
• Demonstrate supporting knowledge.</v>
      </c>
      <c r="G14" s="6" t="str">
        <f>'3.Todas las competencia(Fuente'!G16</f>
        <v>• Accreditation of prior qualifications and experience.
• Evidence portfolio assessment.</v>
      </c>
      <c r="H14" s="3">
        <f>'3.Todas las competencia(Fuente'!H16</f>
        <v>0</v>
      </c>
    </row>
    <row r="15" spans="1:8" ht="165.6" x14ac:dyDescent="0.3">
      <c r="A15" s="360" t="str">
        <f>'3.Todas las competencia(Fuente'!A17</f>
        <v>PPP 4.11</v>
      </c>
      <c r="B15" s="361" t="str">
        <f>'3.Todas las competencia(Fuente'!B17</f>
        <v>Coordinar medidas para compensar o asegurar la
indemnización por daños a las áreas protegidas.</v>
      </c>
      <c r="C15" s="362" t="str">
        <f>'3.Todas las competencia(Fuente'!C17</f>
        <v xml:space="preserve">● Establecer e implementar medidas legales apropiadas para la
compensación / reparación. Estos pueden incluir:
– El principio del que contamina paga.
– Compensación financiera por daños
– Compensación de la biodiversidad.
</v>
      </c>
      <c r="D15" s="6" t="str">
        <f>'3.Todas las competencia(Fuente'!D17</f>
        <v>● Operación, ventajas y desventajas de varios
esquemas de compensación y reparación.</v>
      </c>
      <c r="E15" s="6">
        <f>'3.Todas las competencia(Fuente'!E17</f>
        <v>0</v>
      </c>
      <c r="F15" s="6" t="str">
        <f>'3.Todas las competencia(Fuente'!F17</f>
        <v>• Submit evidence of successful implementation of compensation and redress schemes.
• Demonstrate supporting knowledge.</v>
      </c>
      <c r="G15" s="6" t="str">
        <f>'3.Todas las competencia(Fuente'!G17</f>
        <v>• Accreditation of prior qualifications and experience.
• Evidence portfolio assessment.</v>
      </c>
      <c r="H15" s="3">
        <f>'3.Todas las competencia(Fuente'!H17</f>
        <v>0</v>
      </c>
    </row>
    <row r="16" spans="1:8" ht="230.4" x14ac:dyDescent="0.3">
      <c r="A16" s="360" t="str">
        <f>'3.Todas las competencia(Fuente'!A18</f>
        <v>PPP 4.12</v>
      </c>
      <c r="B16" s="361" t="str">
        <f>'3.Todas las competencia(Fuente'!B18</f>
        <v>Coordinar iniciativas para determinar el valor de los
servicios prestados por los ecosistemas en áreas
protegidas.</v>
      </c>
      <c r="C16" s="362" t="str">
        <f>'3.Todas las competencia(Fuente'!C18</f>
        <v xml:space="preserve">● Organizar valoraciones económicas de los servicios sociales,
culturales y ecológicos proporcionados por un AP, ecosistema o
paisaje, utilizando técnicas estándar.
● Explicar y promover el concepto y usos del enfoque de los
servicios ecosistémicos
</v>
      </c>
      <c r="D16" s="6" t="str">
        <f>'3.Todas las competencia(Fuente'!D18</f>
        <v xml:space="preserve">● Teoría, principios y prácticas de evaluación
ecosistémica.
● Principios y opciones de pago por servicios
ecosistémicos.
● Enfoques ampliamente utilizados para valorar y
aplicar servicios ecosistémicos (por ejemplo, La
economía de los ecosistemas y la biodiversidad
(TEEB por sus siglas en inglés)).
</v>
      </c>
      <c r="E16" s="6">
        <f>'3.Todas las competencia(Fuente'!E18</f>
        <v>0</v>
      </c>
      <c r="F16" s="6" t="str">
        <f>'3.Todas las competencia(Fuente'!F18</f>
        <v>• Present a thorough economic valuation report (conducted by specialists using recognised techniques).
• Demonstrate supporting knowledge.</v>
      </c>
      <c r="G16" s="6" t="str">
        <f>'3.Todas las competencia(Fuente'!G18</f>
        <v>• Accreditation of prior qualifications and experience.
• Evidence portfolio assessment.</v>
      </c>
      <c r="H16" s="3">
        <f>'3.Todas las competencia(Fuente'!H18</f>
        <v>0</v>
      </c>
    </row>
    <row r="17" spans="1:8" ht="276" x14ac:dyDescent="0.3">
      <c r="A17" s="360" t="str">
        <f>'3.Todas las competencia(Fuente'!A19</f>
        <v>PPP 4.13</v>
      </c>
      <c r="B17" s="361" t="str">
        <f>'3.Todas las competencia(Fuente'!B19</f>
        <v>Coordinar la integración de política y manejo de
áreas protegidas con otros sectores.</v>
      </c>
      <c r="C17" s="362" t="str">
        <f>'3.Todas las competencia(Fuente'!C19</f>
        <v xml:space="preserve">● Atraer a otros sectores cuyas actividades afectan o se ven
afectadas por las áreas protegidas.
● Buscar soluciones a intereses o actividades en conflicto.
● Identificar oportunidades de cooperación en la búsqueda de
intereses y sinergias compartidas.
● Alentar a otros sectores a modificar sus planes y actividades para
mejorar la conservación de la biodiversidad y la conectividad de
áreas protegidas.
</v>
      </c>
      <c r="D17" s="6" t="str">
        <f>'3.Todas las competencia(Fuente'!D19</f>
        <v xml:space="preserve">● Detalles de los principales sectores relevantes (por
ejemplo, silvicultura, recursos del agua, agricultura,
desarrollo rural, planificación del uso de tierra)
● Leyes y regulaciones relevantes.
</v>
      </c>
      <c r="E17" s="6">
        <f>'3.Todas las competencia(Fuente'!E19</f>
        <v>0</v>
      </c>
      <c r="F17" s="6" t="str">
        <f>'3.Todas las competencia(Fuente'!F19</f>
        <v>• Submit evidence of active engagement of other relevant sectors in protected area planning and management.
• Demonstrate supporting knowledge.</v>
      </c>
      <c r="G17" s="6" t="str">
        <f>'3.Todas las competencia(Fuente'!G19</f>
        <v>• Accreditation of prior qualifications and experience.
• Evidence portfolio assessment.</v>
      </c>
      <c r="H17" s="3">
        <f>'3.Todas las competencia(Fuente'!H19</f>
        <v>0</v>
      </c>
    </row>
    <row r="18" spans="1:8" ht="179.4" x14ac:dyDescent="0.3">
      <c r="A18" s="360" t="str">
        <f>'3.Todas las competencia(Fuente'!A20</f>
        <v>PPP 4.14</v>
      </c>
      <c r="B18" s="361" t="str">
        <f>'3.Todas las competencia(Fuente'!B20</f>
        <v>Promover y habilitar la gestión orientada a la
investigación para apoyar la planificación y manejo
de áreas protegidas.</v>
      </c>
      <c r="C18" s="362" t="str">
        <f>'3.Todas las competencia(Fuente'!C20</f>
        <v>● Identificar prioridades de investigación para mejorar la
planificación y manejo de á eas protegidas.
● Fomentar y permitir que la investigación orientada al manejo tenga
lugar a nivel nacional y local.
● Difundir los resultados de investigación y su incorporación a los
procesos de planificación y manejo</v>
      </c>
      <c r="D18" s="6" t="str">
        <f>'3.Todas las competencia(Fuente'!D20</f>
        <v xml:space="preserve">● Principales necesidades de investigación para áreas protegidas en el sistema.
● Diferencias entre investigación “pura” e investigación aplicada al manejo.
● Detalles de instituciones de investigación relevantes (a nivel nacional e internacional).
</v>
      </c>
      <c r="E18" s="6">
        <f>'3.Todas las competencia(Fuente'!E20</f>
        <v>0</v>
      </c>
      <c r="F18" s="6" t="str">
        <f>'3.Todas las competencia(Fuente'!F20</f>
        <v>• Submit evidence of establishment of active programmes of management oriented research across the PA system.
• Demonstrate supporting knowledge.</v>
      </c>
      <c r="G18" s="6" t="str">
        <f>'3.Todas las competencia(Fuente'!G20</f>
        <v>• Accreditation of prior qualifications and experience.
• Evidence portfolio assessment.</v>
      </c>
      <c r="H18" s="3">
        <f>'3.Todas las competencia(Fuente'!H20</f>
        <v>0</v>
      </c>
    </row>
    <row r="19" spans="1:8" ht="372.6" x14ac:dyDescent="0.3">
      <c r="A19" s="360" t="str">
        <f>'3.Todas las competencia(Fuente'!A21</f>
        <v>PPP 4.15</v>
      </c>
      <c r="B19" s="361" t="str">
        <f>'3.Todas las competencia(Fuente'!B21</f>
        <v>Coordinar las principales propuestas de apoyo y
financiación para áreas protegidas.</v>
      </c>
      <c r="C19" s="362" t="str">
        <f>'3.Todas las competencia(Fuente'!C21</f>
        <v xml:space="preserve">● Identificar y movilizar fuentes de apoyo nacional para establecer
y mantener áreas protegidas (por ejemplo, a través de políticas
nacionales, asignaciones presupuestarias directas, coordinación
con otros sectores).
● Identificar y movilizar fuentes de apoyo inte nacional para
establecer y mantener áreas protegidas (por ejemplo, a través de
donantes multilaterales y bilaterales, ONG, etc.)
● Desempeñar un papel de liderazgo en el desarrollo de propuestas
y negociar acuerdos de apoyo.
● Apoyar las gestiones de áreas protegidas para identificar y
desarrollar proyectos. 
</v>
      </c>
      <c r="D19" s="6" t="str">
        <f>'3.Todas las competencia(Fuente'!D21</f>
        <v xml:space="preserve">● Principales fuentes potenciales de financiación y
apoyo.
● Procedimientos para diseñar proyectos y preparar
propuestas.
● Procedimientos para el desarrollo de presupuestos y planes de financiamiento (ver también FRM 4).
</v>
      </c>
      <c r="E19" s="6">
        <f>'3.Todas las competencia(Fuente'!E21</f>
        <v>0</v>
      </c>
      <c r="F19" s="6" t="str">
        <f>'3.Todas las competencia(Fuente'!F21</f>
        <v>• Submit evidence of successful mobilisation of technical assistance and funding for protected areas across the PA system.
• Demonstrate supporting knowledge.</v>
      </c>
      <c r="G19" s="6" t="str">
        <f>'3.Todas las competencia(Fuente'!G21</f>
        <v>• Accreditation of prior qualifications and experience.
• Evidence portfolio assessment.</v>
      </c>
      <c r="H19" s="3">
        <f>'3.Todas las competencia(Fuente'!H21</f>
        <v>0</v>
      </c>
    </row>
    <row r="20" spans="1:8" ht="289.8" x14ac:dyDescent="0.3">
      <c r="A20" s="360" t="str">
        <f>'3.Todas las competencia(Fuente'!A22</f>
        <v>PPP 4.16</v>
      </c>
      <c r="B20" s="361" t="str">
        <f>'3.Todas las competencia(Fuente'!B22</f>
        <v>Coordinar iniciativas internacionales para desarrollar políticas de áreas protegidas y mejorar su planificación y gestión</v>
      </c>
      <c r="C20" s="362" t="str">
        <f>'3.Todas las competencia(Fuente'!C22</f>
        <v xml:space="preserve">● Realizar una contribución significativa y econocida
internacionalmente a la política, planificación y manejo de á eas
protegidas (por ejemplo, mediante la publicación de directrices
especializadas, participación activa de un grupo de especialistas
de la UICN, presentaciones en conferencias, capacitación de alto
nivel, etc.).
● Participar en iniciativas globales de desarrollo de políticas
relacionadas con áreas protegidas.
</v>
      </c>
      <c r="D20" s="6" t="str">
        <f>'3.Todas las competencia(Fuente'!D22</f>
        <v>● Mejores prácticas internacionales sobre APs y
política de biodiversidad, legislación, planificación y
gestión.
● Principales actores involucrados en el desarrollo de políticas internacionales y mejores prácticas.</v>
      </c>
      <c r="E20" s="6">
        <f>'3.Todas las competencia(Fuente'!E22</f>
        <v>0</v>
      </c>
      <c r="F20" s="6" t="str">
        <f>'3.Todas las competencia(Fuente'!F22</f>
        <v>• Submit evidence of extensive track record of relevant contributions.
• Demonstrate supporting knowledge.</v>
      </c>
      <c r="G20" s="6" t="str">
        <f>'3.Todas las competencia(Fuente'!G22</f>
        <v>• Accreditation of prior qualifications and experience.
• Evidence portfolio assessment.</v>
      </c>
      <c r="H20" s="3">
        <f>'3.Todas las competencia(Fuente'!H22</f>
        <v>0</v>
      </c>
    </row>
    <row r="21" spans="1:8" ht="93.6" x14ac:dyDescent="0.3">
      <c r="A21" s="319" t="str">
        <f>'3.Todas las competencia(Fuente'!A36</f>
        <v>CATEGORÍA</v>
      </c>
      <c r="B21" s="335" t="str">
        <f>'3.Todas las competencia(Fuente'!B36</f>
        <v>ORG. LIDERAZGO Y DESARROLLO ORGANIZACIONAL</v>
      </c>
      <c r="C21" s="322" t="str">
        <f>'3.Todas las competencia(Fuente'!C36</f>
        <v>Establecer y mantener organizaciones con buena  gobernanza, administradas y dirigidas para el manejo de áreas protegidas.</v>
      </c>
      <c r="D21" s="106" t="str">
        <f>'3.Todas las competencia(Fuente'!D36</f>
        <v xml:space="preserve"> </v>
      </c>
      <c r="E21" s="106">
        <f>'3.Todas las competencia(Fuente'!E36</f>
        <v>0</v>
      </c>
      <c r="F21" s="155">
        <f>'3.Todas las competencia(Fuente'!F36</f>
        <v>0</v>
      </c>
      <c r="G21" s="155">
        <f>'3.Todas las competencia(Fuente'!G36</f>
        <v>0</v>
      </c>
      <c r="H21" s="73">
        <f>'3.Todas las competencia(Fuente'!H36</f>
        <v>0</v>
      </c>
    </row>
    <row r="22" spans="1:8" ht="265.2" x14ac:dyDescent="0.3">
      <c r="A22" s="310" t="str">
        <f>'3.Todas las competencia(Fuente'!A38</f>
        <v>ORG 4</v>
      </c>
      <c r="B22" s="336" t="str">
        <f>'3.Todas las competencia(Fuente'!B38</f>
        <v>LIDERAZGO Y DESARROLLO ORGANIZACIONAL.
NIVEL 4</v>
      </c>
      <c r="C22" s="323" t="str">
        <f>'3.Todas las competencia(Fuente'!C38</f>
        <v>Permitir el establecimiento de estructuras y sistemas para una efectiva y adecuada gobernanza y gestión del sistema de áreas protegidas.</v>
      </c>
      <c r="D22" s="270" t="str">
        <f>'3.Todas las competencia(Fuente'!D38</f>
        <v xml:space="preserve">●Legislación nacional, regulaciones y políticas organizacionales relativas a la gestión y administración de AP.
●Principios y prácticas de buena gobernanza y gestión.
●Mejores prácticas y ejemplos globales relevantes (p. Ej. a través de la UICN, Convenios, Programa de Trabajo en Áreas Protegidas de la CDB).
</v>
      </c>
      <c r="E22" s="274" t="str">
        <f>'3.Todas las competencia(Fuente'!E38</f>
        <v>HRM 4; FRM 4; PPP 4; ADR 4; CAC 4; TEC 2</v>
      </c>
      <c r="F22" s="193" t="str">
        <f>'3.Todas las competencia(Fuente'!F38</f>
        <v>EXAMPLE PERFORMANCE CRITERIA</v>
      </c>
      <c r="G22" s="193" t="str">
        <f>'3.Todas las competencia(Fuente'!G38</f>
        <v>EXAMPLE MEANS OF ASSESSMENT</v>
      </c>
      <c r="H22" s="194" t="str">
        <f>'3.Todas las competencia(Fuente'!H38</f>
        <v>RECOMMENDED PRIOR COMPETENCE REQUIREMENTS FOR THE LEVEL</v>
      </c>
    </row>
    <row r="23" spans="1:8" ht="72" x14ac:dyDescent="0.35">
      <c r="A23" s="311" t="str">
        <f>'3.Todas las competencia(Fuente'!A39</f>
        <v>Código</v>
      </c>
      <c r="B23" s="337" t="str">
        <f>'3.Todas las competencia(Fuente'!B39</f>
        <v>Declaración de la competencia. El individuo deberá ser capaz de:</v>
      </c>
      <c r="C23" s="324" t="str">
        <f>'3.Todas las competencia(Fuente'!C39</f>
        <v>Detalles, alcance y variaciones.
Una breve explicación de la competencia.</v>
      </c>
      <c r="D23" s="115" t="str">
        <f>'3.Todas las competencia(Fuente'!D39</f>
        <v>Principales requerimientos de conocimiento para la competencia.</v>
      </c>
      <c r="E23" s="115" t="str">
        <f>'3.Todas las competencia(Fuente'!E39</f>
        <v xml:space="preserve"> </v>
      </c>
      <c r="F23" s="158" t="str">
        <f>'3.Todas las competencia(Fuente'!F39</f>
        <v>Example performance criteria for certification</v>
      </c>
      <c r="G23" s="158" t="str">
        <f>'3.Todas las competencia(Fuente'!G39</f>
        <v>Example means of assessment</v>
      </c>
      <c r="H23" s="99" t="str">
        <f>'3.Todas las competencia(Fuente'!H39</f>
        <v>UNI; ORG 3; ADR 3; CAC 3</v>
      </c>
    </row>
    <row r="24" spans="1:8" ht="345" x14ac:dyDescent="0.3">
      <c r="A24" s="360" t="str">
        <f>'3.Todas las competencia(Fuente'!A40</f>
        <v>ORG 4.1</v>
      </c>
      <c r="B24" s="361" t="str">
        <f>'3.Todas las competencia(Fuente'!B40</f>
        <v>Establecer un amplio sistema de estándares y prácticas para una gestión y administración efectiva y eficiente de las áeas protegidas.</v>
      </c>
      <c r="C24" s="362" t="str">
        <f>'3.Todas las competencia(Fuente'!C40</f>
        <v>●Definir metas y objetivos para fortalecer el sistema general degestión y administración de un sistema de AP, de acuerdo con la legislación nacional y las buenas prácticas internacionales.
●Desarrollar e introducir normas, estándares, procedimientos operativos normalizados y orientación técnica para garantizar una gestión eficaz de las APs (por ejemplo, para administración,gestión de recursos humanos, salud, seguridad, planificación dela gestión, etc.).
●Evaluar el desempeño y la efectividad de las administraciones de APs y apoyar a los directores de APs para implementar las medidas de mejora requeridas.</v>
      </c>
      <c r="D24" s="6" t="str">
        <f>'3.Todas las competencia(Fuente'!D40</f>
        <v>●Técnicas de análisis institucional (por ejemplo, identificación de visión y misión, análisis desituación, análisis de partes interesadas, análisis FODA, identificación de objetivos y prioridadesinstitucionales).
●Legislación nacional y normas institucionales, así como estándares de gestión y administración.
●Mejores prácticas para la gestión y administración de organizaciones</v>
      </c>
      <c r="E24" s="6">
        <f>'3.Todas las competencia(Fuente'!E40</f>
        <v>0</v>
      </c>
      <c r="F24" s="6" t="str">
        <f>'3.Todas las competencia(Fuente'!F40</f>
        <v>• Submit evidence of development and institutionalization of a range of effective policies, norms, standards and practices aimed at improving PA governance and management.
• Demonstrate supporting knowledge.</v>
      </c>
      <c r="G24" s="6" t="str">
        <f>'3.Todas las competencia(Fuente'!G40</f>
        <v>• Accreditation of prior qualifications and experience.
• Evidence portfolio assessment.</v>
      </c>
      <c r="H24" s="3">
        <f>'3.Todas las competencia(Fuente'!H40</f>
        <v>0</v>
      </c>
    </row>
    <row r="25" spans="1:8" ht="220.8" x14ac:dyDescent="0.3">
      <c r="A25" s="360" t="str">
        <f>'3.Todas las competencia(Fuente'!A41</f>
        <v>ORG 4.2</v>
      </c>
      <c r="B25" s="361" t="str">
        <f>'3.Todas las competencia(Fuente'!B41</f>
        <v>Establecer sistemas amplios de mecanismos para la participación y buena gobernanza.</v>
      </c>
      <c r="C25" s="362" t="str">
        <f>'3.Todas las competencia(Fuente'!C41</f>
        <v>●Asegurar que los sistemas y procesos apropiados para la buena gobernanza se instituyan en un sistema de áreas protegidas.
●Asegurar que las partes interesadas estén oficialmente habilitadaspara participar en planificación y toma de decisiones, utilizandouna gama de técnicas apropiadas para la consulta y la gestión colaborativa.
–En áreas protegidas individuales en el sistema.
–A nivel nacional.</v>
      </c>
      <c r="D25" s="6" t="str">
        <f>'3.Todas las competencia(Fuente'!D41</f>
        <v>●Legislación nacional e internacional, acuerdos y regulaciones sobre participación pública y transparencia.
●Principios y prácticas de participación.
●Principios y prácticas de buena gobernanza.
●Categorías de gobernanza de APs de la UICN.</v>
      </c>
      <c r="E25" s="6">
        <f>'3.Todas las competencia(Fuente'!E41</f>
        <v>0</v>
      </c>
      <c r="F25" s="6" t="str">
        <f>'3.Todas las competencia(Fuente'!F41</f>
        <v>• Submit evidence of etablishment and institutionalization of effective mechanims for participation and good governance.
• Demonstrate supporting knowledge.</v>
      </c>
      <c r="G25" s="6" t="str">
        <f>'3.Todas las competencia(Fuente'!G41</f>
        <v>• Accreditation of prior qualifications and experience.
• Evidence portfolio assessment.</v>
      </c>
      <c r="H25" s="3">
        <f>'3.Todas las competencia(Fuente'!H41</f>
        <v>0</v>
      </c>
    </row>
    <row r="26" spans="1:8" ht="372.6" x14ac:dyDescent="0.3">
      <c r="A26" s="360" t="str">
        <f>'3.Todas las competencia(Fuente'!A42</f>
        <v>ORG 4.3</v>
      </c>
      <c r="B26" s="361" t="str">
        <f>'3.Todas las competencia(Fuente'!B42</f>
        <v>Construir capacidad organizacional de las autoridades de áreas protegidas para la gestión y gobernanza.</v>
      </c>
      <c r="C26" s="362" t="str">
        <f>'3.Todas las competencia(Fuente'!C42</f>
        <v>●Asegurar que la autoridad central tenga el personal, los recursos y la capacidad técnica para cumplir sus funciones (por ejemplo, proporcionando supervisión y monitoreo de un sistema de áreas protegidas, proporcionando orientación y apoyo actualizados para directores y personal, gestionando información relacionada con la planificación y gestión del sistema, desarollando políticas y legislación).
●Identificar las necesidades de capacidad organizativa de las áeas protegidas dentro del sistema.
●Desarrollar normas y estándares para una adecuada capacidad organizativa de las áreas protegidas.
●Identificar fuentes de apoyo y cabildeo para generar mejoras.
●Ver también HRM 4 y FRM 4.</v>
      </c>
      <c r="D26" s="6" t="str">
        <f>'3.Todas las competencia(Fuente'!D42</f>
        <v>●Riesgos e impactos potenciales para una gestión y administración efectiva.
●Procedimientos de planificación de contingencia</v>
      </c>
      <c r="E26" s="6">
        <f>'3.Todas las competencia(Fuente'!E42</f>
        <v>0</v>
      </c>
      <c r="F26" s="6" t="str">
        <f>'3.Todas las competencia(Fuente'!F42</f>
        <v>• Submit evidence of progress from an established baseline towards identified targets and overall improved resourcing of the PA system.</v>
      </c>
      <c r="G26" s="6" t="str">
        <f>'3.Todas las competencia(Fuente'!G42</f>
        <v>• Accreditation of prior qualifications and experience.
• Evidence portfolio assessment.</v>
      </c>
      <c r="H26" s="3">
        <f>'3.Todas las competencia(Fuente'!H42</f>
        <v>0</v>
      </c>
    </row>
    <row r="27" spans="1:8" ht="234.6" x14ac:dyDescent="0.3">
      <c r="A27" s="360" t="str">
        <f>'3.Todas las competencia(Fuente'!A43</f>
        <v>ORG 4.4</v>
      </c>
      <c r="B27" s="361" t="str">
        <f>'3.Todas las competencia(Fuente'!B43</f>
        <v>Identificar y evalua.
riesgos para las instituciones de áreas protegidas e introducir
gestión de riesgos y medidas de
planificación decontingencias.</v>
      </c>
      <c r="C27" s="362" t="str">
        <f>'3.Todas las competencia(Fuente'!C43</f>
        <v>●Asegurar que se haya identificado los principales riesgos para elmanejo efectivo de un sistema de áreas protegidas, así como en APs individuales, además que se haya implementado estrategias y planes para abordarlos.
●Los riesgos pueden incluir incertidumbres financieras, fallasadministrativas, fallas de proyectos, responsabilidades legales, accidentes, etc.
●Garantizar una respuesta rápida a fallas administrativas mayores.</v>
      </c>
      <c r="D27" s="6" t="str">
        <f>'3.Todas las competencia(Fuente'!D43</f>
        <v>●Riesgos e impactos potenciales para una gestión y administración efectiva.
●Procedimientos de planificación de contingencia</v>
      </c>
      <c r="E27" s="6">
        <f>'3.Todas las competencia(Fuente'!E43</f>
        <v>0</v>
      </c>
      <c r="F27" s="6" t="str">
        <f>'3.Todas las competencia(Fuente'!F43</f>
        <v>• Submit a risk analysis and associated recommendations.
• Demonstrate supporting knowledge.</v>
      </c>
      <c r="G27" s="6" t="str">
        <f>'3.Todas las competencia(Fuente'!G43</f>
        <v>• Accreditation of prior qualifications and experience.
• Evidence portfolio assessment.</v>
      </c>
      <c r="H27" s="3">
        <f>'3.Todas las competencia(Fuente'!H43</f>
        <v>0</v>
      </c>
    </row>
    <row r="28" spans="1:8" ht="193.2" x14ac:dyDescent="0.3">
      <c r="A28" s="360" t="str">
        <f>'3.Todas las competencia(Fuente'!A44</f>
        <v>ORG 4.5</v>
      </c>
      <c r="B28" s="361" t="str">
        <f>'3.Todas las competencia(Fuente'!B44</f>
        <v>Promover la adopción de nuevos enfoques, herramientas y técnicas para gestionar áreas protegidas en todo el sistema.</v>
      </c>
      <c r="C28" s="362" t="str">
        <f>'3.Todas las competencia(Fuente'!C44</f>
        <v>●Recopilar y difundir información y promover el conocimiento sobre los enfoques de “últimas” y “mejores prácticas” basadas en innovaciones, convenios y acuerdos nacionales e internacionales, directrices de la UICN, etc.
●Evaluar las necesidades y oportunidades para implementar nuevos enfoques que sean apropiados y asequibles.</v>
      </c>
      <c r="D28" s="6" t="str">
        <f>'3.Todas las competencia(Fuente'!D44</f>
        <v>●Últimos desarrollos en política nacional y legislación sobre AP, recursos naturales y sectores relacionados.
●Experiencias e informes de APs en el sistema.
●Últimos desarrollos en política internacional y mejores prácticas para el manejo de AP.</v>
      </c>
      <c r="E28" s="6">
        <f>'3.Todas las competencia(Fuente'!E44</f>
        <v>0</v>
      </c>
      <c r="F28" s="6" t="str">
        <f>'3.Todas las competencia(Fuente'!F44</f>
        <v>• Submit evidence of enabling adoption of a range of new practices and approaches across the PA system.
• Demonstrate supporting knowledge.</v>
      </c>
      <c r="G28" s="6" t="str">
        <f>'3.Todas las competencia(Fuente'!G44</f>
        <v>• Accreditation of prior qualifications and experience.
• Evidence portfolio assessment.</v>
      </c>
      <c r="H28" s="3">
        <f>'3.Todas las competencia(Fuente'!H44</f>
        <v>0</v>
      </c>
    </row>
    <row r="29" spans="1:8" ht="158.4" x14ac:dyDescent="0.3">
      <c r="A29" s="360" t="str">
        <f>'3.Todas las competencia(Fuente'!A45</f>
        <v>ORG 4.6</v>
      </c>
      <c r="B29" s="361" t="str">
        <f>'3.Todas las competencia(Fuente'!B45</f>
        <v>Promover la adopción de nuevas tecnologías para el manejo de áreas protegidas a través del sistema.</v>
      </c>
      <c r="C29" s="362" t="str">
        <f>'3.Todas las competencia(Fuente'!C45</f>
        <v>●Recopilar y difundir información y promover nuevas tecnologías que apoyen el manejo de áreas protegidas.
●Evaluar las necesidades y oportunidades para desplegar nuevas tecnologías apropiadas, asequibles y sostenibles.</v>
      </c>
      <c r="D29" s="6" t="str">
        <f>'3.Todas las competencia(Fuente'!D45</f>
        <v>●Tecnologías disponibles y potenciales futuras que pueden apoyar el manejo de áreas protegidas.
●Actividades de gestión que podrían ser potencialmente asistidas por soluciones tecnológicas.
●Ventajas, desventajas, riesgos y beneficios desoluciones tecnológicas.</v>
      </c>
      <c r="E29" s="6">
        <f>'3.Todas las competencia(Fuente'!E45</f>
        <v>0</v>
      </c>
      <c r="F29" s="6" t="str">
        <f>'3.Todas las competencia(Fuente'!F45</f>
        <v>• Submit evidence of successful deployment of a range of effective technological solutions for PA management.
• Demonstrate supporting knowledge.</v>
      </c>
      <c r="G29" s="6" t="str">
        <f>'3.Todas las competencia(Fuente'!G45</f>
        <v>• Accreditation of prior qualifications and experience.
• Evidence portfolio assessment.</v>
      </c>
      <c r="H29" s="3">
        <f>'3.Todas las competencia(Fuente'!H45</f>
        <v>0</v>
      </c>
    </row>
    <row r="30" spans="1:8" ht="172.8" x14ac:dyDescent="0.3">
      <c r="A30" s="360" t="str">
        <f>'3.Todas las competencia(Fuente'!A46</f>
        <v>ORG 4.7</v>
      </c>
      <c r="B30" s="361" t="str">
        <f>'3.Todas las competencia(Fuente'!B46</f>
        <v>Monitorear y revisar el desempeño y efectividad de las áreas protegidas en todo el sistema.</v>
      </c>
      <c r="C30" s="362" t="str">
        <f>'3.Todas las competencia(Fuente'!C46</f>
        <v>●Dirigir la recopilación y el análisis de informes de AP.
●Hacer uso de sistemas estándar de monitoreo y elaboración de informes (p. Ej. Herramienta de Seguimiento de Efectividad de la Gestión).
●Difundir estadísticas, análisis y conclusiones.
●Identificar y difundir lecciones apendidas y recomendaciones.</v>
      </c>
      <c r="D30" s="6" t="str">
        <f>'3.Todas las competencia(Fuente'!D46</f>
        <v>●Sistemas de monitoreo e informes utilizados por autoridades de AP.
●Enfoques y herramientas para medir el desempeño y efectividad de la gestión utilizando indicadores estándar.
●Métodos para la comunicación efectiva de resultados y retroalimentación.</v>
      </c>
      <c r="E30" s="6">
        <f>'3.Todas las competencia(Fuente'!E46</f>
        <v>0</v>
      </c>
      <c r="F30" s="6" t="str">
        <f>'3.Todas las competencia(Fuente'!F46</f>
        <v>• Submit an analysis and evaluation of annual reports from across the PA system and providing guidance and recommendations.
• Disseminate and discuss the findings with PA directors.
• Demonstrate supporting knowledge.</v>
      </c>
      <c r="G30" s="6" t="str">
        <f>'3.Todas las competencia(Fuente'!G46</f>
        <v>• Accreditation of prior qualifications and experience.
• Evidence portfolio assessment.</v>
      </c>
      <c r="H30" s="3">
        <f>'3.Todas las competencia(Fuente'!H46</f>
        <v>0</v>
      </c>
    </row>
    <row r="31" spans="1:8" ht="93.6" x14ac:dyDescent="0.3">
      <c r="A31" s="319" t="str">
        <f>'3.Todas las competencia(Fuente'!A60</f>
        <v>CATEGORÍA</v>
      </c>
      <c r="B31" s="335" t="str">
        <f>'3.Todas las competencia(Fuente'!B60</f>
        <v>HRM. GESTIÓN DE RECURSOS HUMANOS</v>
      </c>
      <c r="C31" s="322" t="str">
        <f>'3.Todas las competencia(Fuente'!C60</f>
        <v>Establecer una fuerza laboral para áreas protegidas que sea adecuada, competente, bien administrada y apoyada.</v>
      </c>
      <c r="D31" s="106" t="str">
        <f>'3.Todas las competencia(Fuente'!D60</f>
        <v xml:space="preserve"> </v>
      </c>
      <c r="E31" s="106">
        <f>'3.Todas las competencia(Fuente'!E60</f>
        <v>0</v>
      </c>
      <c r="F31" s="161">
        <f>'3.Todas las competencia(Fuente'!F60</f>
        <v>0</v>
      </c>
      <c r="G31" s="162">
        <f>'3.Todas las competencia(Fuente'!G60</f>
        <v>0</v>
      </c>
      <c r="H31" s="76">
        <f>'3.Todas las competencia(Fuente'!H60</f>
        <v>0</v>
      </c>
    </row>
    <row r="32" spans="1:8" ht="234" x14ac:dyDescent="0.3">
      <c r="A32" s="310" t="str">
        <f>'3.Todas las competencia(Fuente'!A62</f>
        <v>HRM 4</v>
      </c>
      <c r="B32" s="336" t="str">
        <f>'3.Todas las competencia(Fuente'!B62</f>
        <v>GESTION DE RECURSOS HUMANOS.
NIVEL 4</v>
      </c>
      <c r="C32" s="323" t="str">
        <f>'3.Todas las competencia(Fuente'!C62</f>
        <v>Garantizar la disponibilidad de una fuerza laboral en todo el sistema de áreas protegidas que sea suficiente en número, competente, con los recursos y el apoyo adecuado.</v>
      </c>
      <c r="D32" s="270" t="str">
        <f>'3.Todas las competencia(Fuente'!D62</f>
        <v xml:space="preserve">●Principios y prácticas de gestión de recursos humanos a nivel organizacional.
●Legislación relevante, normas, estándares y procedimientos.
●Mejores prácticas globales relevantes y ejemplos (p. Ej. a través de la UICN, Convenios, Programa de Trabajo en Áreas Protegidas CBD).
</v>
      </c>
      <c r="E32" s="275" t="str">
        <f>'3.Todas las competencia(Fuente'!E62</f>
        <v xml:space="preserve"> FRM 4; ORG 4; PPP 4; ADR 4; CAC 4; TEC 2</v>
      </c>
      <c r="F32" s="156" t="str">
        <f>'3.Todas las competencia(Fuente'!F62</f>
        <v>EXAMPLE PERFORMANCE CRITERIA</v>
      </c>
      <c r="G32" s="156" t="str">
        <f>'3.Todas las competencia(Fuente'!G62</f>
        <v>EXAMPLE MEANS OF ASSESSMENT</v>
      </c>
      <c r="H32" s="61" t="str">
        <f>'3.Todas las competencia(Fuente'!H62</f>
        <v>RECOMMENDED PRIOR COMPETENCE REQUIREMENTS FOR THE LEVEL</v>
      </c>
    </row>
    <row r="33" spans="1:8" ht="72" x14ac:dyDescent="0.3">
      <c r="A33" s="311" t="str">
        <f>'3.Todas las competencia(Fuente'!A63</f>
        <v>Código</v>
      </c>
      <c r="B33" s="337" t="str">
        <f>'3.Todas las competencia(Fuente'!B63</f>
        <v>Declaración de la competencia. El individuo deberá ser capaz de:</v>
      </c>
      <c r="C33" s="324" t="str">
        <f>'3.Todas las competencia(Fuente'!C63</f>
        <v>Detalles, alcance y variaciones.
Una breve explicación de la competencia.</v>
      </c>
      <c r="D33" s="112" t="str">
        <f>'3.Todas las competencia(Fuente'!D63</f>
        <v>Principales requerimientos de conocimiento para la competencia.</v>
      </c>
      <c r="E33" s="112" t="str">
        <f>'3.Todas las competencia(Fuente'!E63</f>
        <v xml:space="preserve"> </v>
      </c>
      <c r="F33" s="158" t="str">
        <f>'3.Todas las competencia(Fuente'!F63</f>
        <v>Example performance criteria for certification</v>
      </c>
      <c r="G33" s="158" t="str">
        <f>'3.Todas las competencia(Fuente'!G63</f>
        <v>Example means of assessment</v>
      </c>
      <c r="H33" s="99" t="str">
        <f>'3.Todas las competencia(Fuente'!H63</f>
        <v>UNI; HRM 3; CAC 3</v>
      </c>
    </row>
    <row r="34" spans="1:8" ht="179.4" x14ac:dyDescent="0.3">
      <c r="A34" s="360" t="str">
        <f>'3.Todas las competencia(Fuente'!A64</f>
        <v>HRM 4.1</v>
      </c>
      <c r="B34" s="363" t="str">
        <f>'3.Todas las competencia(Fuente'!B64</f>
        <v>Instituir un sistema amplio de políticas de gestión de recursos humanos y procedimientos.</v>
      </c>
      <c r="C34" s="362" t="str">
        <f>'3.Todas las competencia(Fuente'!C64</f>
        <v>●Establecer normas para: cantidad de personal y estructuras de organización, descripciones de un estándar ocupacional, competencias requeridas, procedimientos transparentes y basados en el mérito para el reclutamiento y ascensos, desarrollo profesional y capacitación, seguro de accidentes, equidad de oportunidades, diversidad e inclusión.</v>
      </c>
      <c r="D34" s="6" t="str">
        <f>'3.Todas las competencia(Fuente'!D64</f>
        <v>●Legislación nacional para el empleo.
●Normas y estándares institucionales para el empleo y gestión de personal.</v>
      </c>
      <c r="E34" s="6">
        <f>'3.Todas las competencia(Fuente'!E64</f>
        <v>0</v>
      </c>
      <c r="F34" s="6" t="str">
        <f>'3.Todas las competencia(Fuente'!F64</f>
        <v>• Submit a comprehensive personnel policy, norms and standards for a PA managing organisation.
• Demonstrate supporting knowledge.</v>
      </c>
      <c r="G34" s="6" t="str">
        <f>'3.Todas las competencia(Fuente'!G64</f>
        <v>• Accreditation of prior qualifications and experience.
• Evidence portfolio assessment.</v>
      </c>
      <c r="H34" s="3">
        <f>'3.Todas las competencia(Fuente'!H64</f>
        <v>0</v>
      </c>
    </row>
    <row r="35" spans="1:8" ht="409.6" x14ac:dyDescent="0.3">
      <c r="A35" s="360" t="str">
        <f>'3.Todas las competencia(Fuente'!A65</f>
        <v>HRM 4.2</v>
      </c>
      <c r="B35" s="363" t="str">
        <f>'3.Todas las competencia(Fuente'!B65</f>
        <v>Desarrollar e institucionalizar programas de desarrollo de capacidades para áreas protegidas.</v>
      </c>
      <c r="C35" s="362" t="str">
        <f>'3.Todas las competencia(Fuente'!C65</f>
        <v>●Asegurar que se identifiquen las necesidades de capacidad y losprogramas de desarrollo de capacidades se pongan a disposición de todo el personal.
●Establecer normas organizacionales, presupuestos y programas para el desarrollo de las capacidades.
●Introducir medidas y oportunidades para el desarrollo de capacidades en el lugar de trabajo (p. ej., coaching, mentoría, intercambio de conocimientos, aprendizaje autodirigido, acceso al aprendizaje virtual).
●Trabajar con universidades, institutos y otros proveedores para: a) asegurar que los programas de capacitación y educación incluyan competencias requeridas para el manejo de áreas protegidas; y b) asegurar que las oportunidades de aprendizaje están disponibles para el personal empleado (por ejemplo, a través de programas modulares, aprendizaje virtual, acumulación de créditos).</v>
      </c>
      <c r="D35" s="6" t="str">
        <f>'3.Todas las competencia(Fuente'!D65</f>
        <v>●Necesidades de capacidad del personal del AP y técnicas de evaluación de necesidades.
●Métodos para construir capacidades individuales.
●Disponibilidad de oportunidades de desarrollo de capacidades.
●Principales proveedores de desarrollo de capacidades y capacitación.</v>
      </c>
      <c r="E35" s="6">
        <f>'3.Todas las competencia(Fuente'!E65</f>
        <v>0</v>
      </c>
      <c r="F35" s="6" t="str">
        <f>'3.Todas las competencia(Fuente'!F65</f>
        <v>• Initiate a system wide strategy and action plan for capacity development.
• Demonstrate supporting knowledge.</v>
      </c>
      <c r="G35" s="6" t="str">
        <f>'3.Todas las competencia(Fuente'!G65</f>
        <v>• Accreditation of prior qualifications and experience.
• Evidence portfolio assessment.</v>
      </c>
      <c r="H35" s="3">
        <f>'3.Todas las competencia(Fuente'!H65</f>
        <v>0</v>
      </c>
    </row>
    <row r="36" spans="1:8" ht="193.2" x14ac:dyDescent="0.3">
      <c r="A36" s="360" t="str">
        <f>'3.Todas las competencia(Fuente'!A66</f>
        <v>HRM 4.3</v>
      </c>
      <c r="B36" s="363" t="str">
        <f>'3.Todas las competencia(Fuente'!B66</f>
        <v>Promover la profesionalización de la gestión de las áreas protegidas a nivel nacional.</v>
      </c>
      <c r="C36" s="362" t="str">
        <f>'3.Todas las competencia(Fuente'!C66</f>
        <v>●Introducir y promover medidas para aumentar el estatus profesional de la gestión de AP.
●Por ejemplo: reconocimiento oficial de la gestión de APs comoprofesión / ocupación, introducción de estándares de desempeño y competencia, fomentando tanto oportunidades como acceso a capacitación, educación, desarrollo profesional y validación de calificaciones.</v>
      </c>
      <c r="D36" s="6" t="str">
        <f>'3.Todas las competencia(Fuente'!D66</f>
        <v>●Principios de estándares profesionales.
●El sistema educativo nacional.
●Marcos de competencia de áreas protegidas.</v>
      </c>
      <c r="E36" s="6">
        <f>'3.Todas las competencia(Fuente'!E66</f>
        <v>0</v>
      </c>
      <c r="F36" s="6" t="str">
        <f>'3.Todas las competencia(Fuente'!F66</f>
        <v>• Submit evidence of measures introduced at the national level for the professionalization of PA management 
• Demonstrate supporting knowledge.</v>
      </c>
      <c r="G36" s="6" t="str">
        <f>'3.Todas las competencia(Fuente'!G66</f>
        <v>• Accreditation of prior qualifications and experience.
• Evidence portfolio assessment,</v>
      </c>
      <c r="H36" s="3">
        <f>'3.Todas las competencia(Fuente'!H66</f>
        <v>0</v>
      </c>
    </row>
    <row r="37" spans="1:8" ht="220.8" x14ac:dyDescent="0.3">
      <c r="A37" s="360" t="str">
        <f>'3.Todas las competencia(Fuente'!A67</f>
        <v>HRM 4.4</v>
      </c>
      <c r="B37" s="363" t="str">
        <f>'3.Todas las competencia(Fuente'!B67</f>
        <v>Contribuir con iniciativas internacionales para la gestión del recurso humano y el desarrollo de capacidades en áreas protegidas.</v>
      </c>
      <c r="C37" s="362" t="str">
        <f>'3.Todas las competencia(Fuente'!C67</f>
        <v>●Realizar una contribución significativa y econocida internacionalmente en el campo de la gestión de recursos humanos y el desarrollo de capacidades en áreas protegidas.
●Por ejemplo: a través de publicación especializada de lineamientos, mantener una membresía activa dentro de un grupo de especialistas de la UICN, presentación en conferencia o brindar capacitación de alto nivel, etc.).</v>
      </c>
      <c r="D37" s="6" t="str">
        <f>'3.Todas las competencia(Fuente'!D67</f>
        <v>●Ejemplos internacionales y mejores prácticas en gestión de recursos humanos y desarrollo de capacidades.</v>
      </c>
      <c r="E37" s="6">
        <f>'3.Todas las competencia(Fuente'!E67</f>
        <v>0</v>
      </c>
      <c r="F37" s="6" t="str">
        <f>'3.Todas las competencia(Fuente'!F67</f>
        <v>• Submit evidence of extensive track record of contributions to international knowledge and good practice
• Demonstrate supporting knowledge.</v>
      </c>
      <c r="G37" s="6" t="str">
        <f>'3.Todas las competencia(Fuente'!G67</f>
        <v>• Accreditation of prior qualifications and experience.
• Evidence portfolio assessment.</v>
      </c>
      <c r="H37" s="3">
        <f>'3.Todas las competencia(Fuente'!H67</f>
        <v>0</v>
      </c>
    </row>
    <row r="38" spans="1:8" ht="100.8" x14ac:dyDescent="0.3">
      <c r="A38" s="319" t="str">
        <f>'3.Todas las competencia(Fuente'!A89</f>
        <v>CATEGORÍA</v>
      </c>
      <c r="B38" s="319" t="str">
        <f>'3.Todas las competencia(Fuente'!B89</f>
        <v>FRM. GESTIÓN DE RECURSOS FINANCIEROS Y OPERATIVOS</v>
      </c>
      <c r="C38" s="316" t="str">
        <f>'3.Todas las competencia(Fuente'!C89</f>
        <v>Asegurar que las áreas protegidas estén adecuadamente financiadas y dotadas de recursos, además, que estos estén efectiva y eficientemente designados y utilizados.</v>
      </c>
      <c r="D38" s="108" t="str">
        <f>'3.Todas las competencia(Fuente'!D89</f>
        <v xml:space="preserve"> </v>
      </c>
      <c r="E38" s="60">
        <f>'3.Todas las competencia(Fuente'!E89</f>
        <v>0</v>
      </c>
      <c r="F38" s="444">
        <f>'3.Todas las competencia(Fuente'!F89</f>
        <v>0</v>
      </c>
      <c r="G38" s="444"/>
      <c r="H38" s="444"/>
    </row>
    <row r="39" spans="1:8" ht="296.39999999999998" x14ac:dyDescent="0.3">
      <c r="A39" s="310" t="str">
        <f>'3.Todas las competencia(Fuente'!A91</f>
        <v>FRM 4</v>
      </c>
      <c r="B39" s="310" t="str">
        <f>'3.Todas las competencia(Fuente'!B91</f>
        <v>GESTIÓN DE RECURSOS FINANCIEROS Y OPERATIVOS.
NIVEL 4</v>
      </c>
      <c r="C39" s="307" t="str">
        <f>'3.Todas las competencia(Fuente'!C91</f>
        <v>Garantizar la disponibilidad de recursos físicos y financieros adecuados en un sistema de áreas protegidas y garantizar su uso efectivo y eficiente.</v>
      </c>
      <c r="D39" s="270" t="str">
        <f>'3.Todas las competencia(Fuente'!D91</f>
        <v>●Presupuestos nacionales y políticas fiscales yprocedimientos.
●Principios y prácticas de planificación empesarial y gestión financiera
●Bienes y servicios proporcionados por áreas protegidas.
●Posibles fuentes de financiación intenacional y apoyo para las áreas protegidas.
●Mejores prácticas y ejemplos globales relevantes (p. Ej. a través de la UICN, Convenios, Programa de Trabajo en Áreas Protegidas CBD).</v>
      </c>
      <c r="E39" s="275" t="str">
        <f>'3.Todas las competencia(Fuente'!E91</f>
        <v>HRM 4; ORG 4; PPP 4; ADR 4; CAC 4; TEC 2</v>
      </c>
      <c r="F39" s="156" t="str">
        <f>'3.Todas las competencia(Fuente'!F91</f>
        <v>EXAMPLE PERFORMANCE CRITERIA</v>
      </c>
      <c r="G39" s="156" t="str">
        <f>'3.Todas las competencia(Fuente'!G91</f>
        <v>EXAMPLE MEANS OF ASSESSMENT</v>
      </c>
      <c r="H39" s="61" t="str">
        <f>'3.Todas las competencia(Fuente'!H91</f>
        <v>RECOMMENDED PRIOR COMPETENCE REQUIREMENTS FOR THE LEVEL</v>
      </c>
    </row>
    <row r="40" spans="1:8" ht="72" x14ac:dyDescent="0.3">
      <c r="A40" s="311" t="str">
        <f>'3.Todas las competencia(Fuente'!A92</f>
        <v>Código</v>
      </c>
      <c r="B40" s="311" t="str">
        <f>'3.Todas las competencia(Fuente'!B92</f>
        <v>Declaración de la competencia. El individuo deberá ser capaz de:</v>
      </c>
      <c r="C40" s="62" t="str">
        <f>'3.Todas las competencia(Fuente'!C92</f>
        <v>Detalles, alcance y variaciones.
Una breve explicación de la competencia.</v>
      </c>
      <c r="D40" s="112" t="str">
        <f>'3.Todas las competencia(Fuente'!D92</f>
        <v>Principales requerimientos de conocimiento para la competencia.</v>
      </c>
      <c r="E40" s="112" t="str">
        <f>'3.Todas las competencia(Fuente'!E92</f>
        <v xml:space="preserve"> </v>
      </c>
      <c r="F40" s="158" t="str">
        <f>'3.Todas las competencia(Fuente'!F92</f>
        <v>Example performance criteria for certification</v>
      </c>
      <c r="G40" s="158" t="str">
        <f>'3.Todas las competencia(Fuente'!G92</f>
        <v>Example means of assessment</v>
      </c>
      <c r="H40" s="99" t="str">
        <f>'3.Todas las competencia(Fuente'!H92</f>
        <v>UNI; FRM 3; CAC 3</v>
      </c>
    </row>
    <row r="41" spans="1:8" ht="400.2" x14ac:dyDescent="0.3">
      <c r="A41" s="360" t="str">
        <f>'3.Todas las competencia(Fuente'!A93</f>
        <v>FRM 4.1</v>
      </c>
      <c r="B41" s="363" t="str">
        <f>'3.Todas las competencia(Fuente'!B93</f>
        <v>Coordinar la movilización de recursos financieos para áreas protegidas.</v>
      </c>
      <c r="C41" s="362" t="str">
        <f>'3.Todas las competencia(Fuente'!C93</f>
        <v>●Preparar análisis financieos, planes financieos a largo plazo y proyecciones financieras para la gestión y expansión del sistema deáreas protegidas.
●Preparar presupuestos anuales basados en el análisis racional de los requerimientos de manejo.
●Identificar bechas y déficit financios.
●Asegurar una financiación central adecuada / mejorada para lasáreas protegidas.
●Identificar y movilizar fuentes potenciales de financiamiento extno y de apoyo (por ejemplo, de donantes, proyectos, asociaciones, etc.). Ver también PPP 4.
●Desarrollar nuevos enfoques para el financiamiento sostenible deAPs (por ejemplo, tarifas por ingreso y servicios turísticos, tarifas por uso de recursos, pagos por servicios ecosistémicos, convocatorias y campañas, etc.).</v>
      </c>
      <c r="D41" s="6" t="str">
        <f>'3.Todas las competencia(Fuente'!D93</f>
        <v>●Legislación, regulaciones y normas sobre planificación financiera y gestió
●Política nacional para presupuestar y financiar A.
●Oportunidades de apoyo de donantes para las AP.
●Opciones de pago por servicios ecosistémicos de las AP.
●Variedad de posibles métodos de autofinanciación para A.</v>
      </c>
      <c r="E41" s="6">
        <f>'3.Todas las competencia(Fuente'!E93</f>
        <v>0</v>
      </c>
      <c r="F41" s="6" t="str">
        <f>'3.Todas las competencia(Fuente'!F93</f>
        <v>• Submit a comprehensive long term financial plan for a PA system (based on an established strategy such as a NBSAP or PA System Plan).
• Demonstrate supporting knowledge.</v>
      </c>
      <c r="G41" s="6" t="str">
        <f>'3.Todas las competencia(Fuente'!G93</f>
        <v>• Accreditation of prior qualifications and experience.
• Evidence portfolio assessment.</v>
      </c>
      <c r="H41" s="3">
        <f>'3.Todas las competencia(Fuente'!H93</f>
        <v>0</v>
      </c>
    </row>
    <row r="42" spans="1:8" ht="317.39999999999998" x14ac:dyDescent="0.3">
      <c r="A42" s="360" t="str">
        <f>'3.Todas las competencia(Fuente'!A94</f>
        <v>FRM 4.2</v>
      </c>
      <c r="B42" s="363" t="str">
        <f>'3.Todas las competencia(Fuente'!B94</f>
        <v>Coordinar la provisión de recursos físicos para áreas protegidas.</v>
      </c>
      <c r="C42" s="362" t="str">
        <f>'3.Todas las competencia(Fuente'!C94</f>
        <v>●Identificarlas necesidades materiales de las áreas protegidas en todo el sistema. (infraestructura, equipamiento, consumibles, etc.).
●Asegurar que las áreas protegidas tengan los recursos adecuados de acuerdo con sus necesidades.
●Asegurar que los recursos sean inventariados, monitoreados y conservados.
●Preparar y presentar argumentos justificados para invertir en elsistema de áreas protegidas.
●Identificar formas innovadoras para obtener ecursos adecuados (p. Ej. patrocinio, intercambio de recursos, reciclaje y reutilización, etc.).</v>
      </c>
      <c r="D42" s="6" t="str">
        <f>'3.Todas las competencia(Fuente'!D94</f>
        <v>●Legislación, regulaciones y normas sobre adquisición, gestión y mantenimiento de recursos físicos.
●Oportunidades para mejorar la eficiencia del usode recursos.
●Opciones de patrocinio y donación de material físico.</v>
      </c>
      <c r="E42" s="6">
        <f>'3.Todas las competencia(Fuente'!E94</f>
        <v>0</v>
      </c>
      <c r="F42" s="6" t="str">
        <f>'3.Todas las competencia(Fuente'!F94</f>
        <v>• Submit a comprehensive funding strategy and plan for the PA system.
• Submit evidence of successful mobilisation of adequate/improved funding for PAs.
• Demonstrate supporting knowledge.</v>
      </c>
      <c r="G42" s="6" t="str">
        <f>'3.Todas las competencia(Fuente'!G94</f>
        <v>• Accreditation of prior qualifications and experience.
• Evidence portfolio assessment.</v>
      </c>
      <c r="H42" s="3">
        <f>'3.Todas las competencia(Fuente'!H94</f>
        <v>0</v>
      </c>
    </row>
    <row r="43" spans="1:8" ht="220.8" x14ac:dyDescent="0.3">
      <c r="A43" s="360" t="str">
        <f>'3.Todas las competencia(Fuente'!A95</f>
        <v>FRM 4.3</v>
      </c>
      <c r="B43" s="363" t="str">
        <f>'3.Todas las competencia(Fuente'!B95</f>
        <v>Establecer políticas, procedimientos y normas para el financiamiento ymanejo de recursos en todo el sistema.</v>
      </c>
      <c r="C43" s="362" t="str">
        <f>'3.Todas las competencia(Fuente'!C95</f>
        <v>●Introducir políticas y procedimientos financieos integrales en todo el sistema.
●Establecer normas para una financiación adecuada y equilibrada delas áreas protegidas.
●Establecer normas para la presupuestación, planificación financieragestión y confección de informes dentro del sistema de áreas protegidas.
●Introducir medidas para prevenir y detectar problemas financieos, mala gestión o conductas inapropiadas.</v>
      </c>
      <c r="D43" s="6" t="str">
        <f>'3.Todas las competencia(Fuente'!D95</f>
        <v>●Legislación nacional para la gestión financiera yde impuestos.
●Normas y estándares institucionales para la elaboración de presupuestos, gestión financiera ypresentación de informes.
●Normas y estándares institucionales para adquisiciones, inventarios, mantenimiento y reemplazo de activos físicos.</v>
      </c>
      <c r="E43" s="6">
        <f>'3.Todas las competencia(Fuente'!E95</f>
        <v>0</v>
      </c>
      <c r="F43" s="6" t="str">
        <f>'3.Todas las competencia(Fuente'!F95</f>
        <v>• Submit evidence of professional financial management, monitoring and reporting across the PA system.
• Demonstrate supporting knowledge.</v>
      </c>
      <c r="G43" s="6" t="str">
        <f>'3.Todas las competencia(Fuente'!G95</f>
        <v>• Accreditation of prior qualifications and experience.
• Evidence portfolio assessment.</v>
      </c>
      <c r="H43" s="3">
        <f>'3.Todas las competencia(Fuente'!H95</f>
        <v>0</v>
      </c>
    </row>
    <row r="44" spans="1:8" ht="165.6" x14ac:dyDescent="0.3">
      <c r="A44" s="360" t="str">
        <f>'3.Todas las competencia(Fuente'!A96</f>
        <v>FRM 4.4</v>
      </c>
      <c r="B44" s="363" t="str">
        <f>'3.Todas las competencia(Fuente'!B96</f>
        <v>Contribuir significativamente coniniciativas internacionales para financiamiento y dotarde recursos a las áreas protegidas.</v>
      </c>
      <c r="C44" s="362" t="str">
        <f>'3.Todas las competencia(Fuente'!C96</f>
        <v>●Realizar una contribución significativa y econocida internacionalmente a la financiación de las APs (por ejemplo, através de publicación especializada de lineamientos, mantener una membresía activa dentro de un grupo de especialistas de la UICN, presentación en conferencia o brindar capacitación de alto nivel, etc.)</v>
      </c>
      <c r="D44" s="6" t="str">
        <f>'3.Todas las competencia(Fuente'!D96</f>
        <v>●Ejemplos internacionales y mejores prácticas en iniciativas internacionales sobre financiamiento ydotación de recursos para las AP</v>
      </c>
      <c r="E44" s="6">
        <f>'3.Todas las competencia(Fuente'!E96</f>
        <v>0</v>
      </c>
      <c r="F44" s="6" t="str">
        <f>'3.Todas las competencia(Fuente'!F96</f>
        <v>• Submit evidence of extensive track record of contributions.
• Demonstrate supporting knowledge.</v>
      </c>
      <c r="G44" s="6" t="str">
        <f>'3.Todas las competencia(Fuente'!G96</f>
        <v>• Accreditation of prior qualifications and experience.
• Evidence portfolio assessment.</v>
      </c>
      <c r="H44" s="3">
        <f>'3.Todas las competencia(Fuente'!H96</f>
        <v>0</v>
      </c>
    </row>
    <row r="45" spans="1:8" ht="72" x14ac:dyDescent="0.3">
      <c r="A45" s="319" t="str">
        <f>'3.Todas las competencia(Fuente'!A122</f>
        <v>CATEGORÍA</v>
      </c>
      <c r="B45" s="319" t="str">
        <f>'3.Todas las competencia(Fuente'!B122</f>
        <v>ADR. DOCUMENTACIÓN ADMINISTRATIVA Y PRESENTACIÓN DE INFORMES</v>
      </c>
      <c r="C45" s="316" t="str">
        <f>'3.Todas las competencia(Fuente'!C122</f>
        <v>Establecer e implementar procedimientos para la gestión de la información, la documentación y la preparación de informes.</v>
      </c>
      <c r="D45" s="107" t="str">
        <f>'3.Todas las competencia(Fuente'!D122</f>
        <v xml:space="preserve"> </v>
      </c>
      <c r="E45" s="107">
        <f>'3.Todas las competencia(Fuente'!E122</f>
        <v>0</v>
      </c>
      <c r="F45" s="164">
        <f>'3.Todas las competencia(Fuente'!F122</f>
        <v>0</v>
      </c>
      <c r="G45" s="164">
        <f>'3.Todas las competencia(Fuente'!G122</f>
        <v>0</v>
      </c>
      <c r="H45" s="25">
        <f>'3.Todas las competencia(Fuente'!H122</f>
        <v>0</v>
      </c>
    </row>
    <row r="46" spans="1:8" ht="171.6" x14ac:dyDescent="0.3">
      <c r="A46" s="310" t="str">
        <f>'3.Todas las competencia(Fuente'!A124</f>
        <v>ADR 4</v>
      </c>
      <c r="B46" s="310" t="str">
        <f>'3.Todas las competencia(Fuente'!B124</f>
        <v>DOCUMENTACIÓN ADMINISTRATIVA Y
PRESENTACIÓN DE INFORMES
NIVEL 4</v>
      </c>
      <c r="C46" s="307" t="str">
        <f>'3.Todas las competencia(Fuente'!C124</f>
        <v>Permitir el establecimiento de sistemas administrativos integrales para el monitoreo, preparación de informes y documentación en un sistema de áreas protegidas.</v>
      </c>
      <c r="D46" s="270" t="str">
        <f>'3.Todas las competencia(Fuente'!D124</f>
        <v>● Requisitos nacionales e internacionales para
monitorear, documentar y reportar la biodiversidad
y actividades de áreas protegidas.
● Principios y prácticas de información y
conocimiento administrativo.</v>
      </c>
      <c r="E46" s="275" t="str">
        <f>'3.Todas las competencia(Fuente'!E124</f>
        <v xml:space="preserve"> HRM 4; ORG 4; FRM 4; PPP 4; CAC 4; TEC 2</v>
      </c>
      <c r="F46" s="156" t="str">
        <f>'3.Todas las competencia(Fuente'!F124</f>
        <v>EXAMPLE PERFORMANCE CRITERIA</v>
      </c>
      <c r="G46" s="156" t="str">
        <f>'3.Todas las competencia(Fuente'!G124</f>
        <v>EXAMPLE MEANS OF ASSESSMENT</v>
      </c>
      <c r="H46" s="61" t="str">
        <f>'3.Todas las competencia(Fuente'!H124</f>
        <v>RECOMMENDED PRIOR COMPETENCE REQUIREMENTS FOR THE LEVEL</v>
      </c>
    </row>
    <row r="47" spans="1:8" ht="72" x14ac:dyDescent="0.3">
      <c r="A47" s="311" t="str">
        <f>'3.Todas las competencia(Fuente'!A125</f>
        <v>Código</v>
      </c>
      <c r="B47" s="311" t="str">
        <f>'3.Todas las competencia(Fuente'!B125</f>
        <v>Declaración de la competencia. El individuo deberá ser capaz de:</v>
      </c>
      <c r="C47" s="62" t="str">
        <f>'3.Todas las competencia(Fuente'!C125</f>
        <v>Detalles, alcance y variaciones.
Una breve explicación de la competencia.</v>
      </c>
      <c r="D47" s="112" t="str">
        <f>'3.Todas las competencia(Fuente'!D125</f>
        <v>Principales requerimientos de conocimiento para la competencia.</v>
      </c>
      <c r="E47" s="112" t="str">
        <f>'3.Todas las competencia(Fuente'!E125</f>
        <v xml:space="preserve"> </v>
      </c>
      <c r="F47" s="158" t="str">
        <f>'3.Todas las competencia(Fuente'!F125</f>
        <v>Example performance criteria for certification</v>
      </c>
      <c r="G47" s="158" t="str">
        <f>'3.Todas las competencia(Fuente'!G125</f>
        <v>Example means of assessment</v>
      </c>
      <c r="H47" s="99" t="str">
        <f>'3.Todas las competencia(Fuente'!H125</f>
        <v>UNI; ADR 3; CAC 3</v>
      </c>
    </row>
    <row r="48" spans="1:8" ht="207" x14ac:dyDescent="0.3">
      <c r="A48" s="360" t="str">
        <f>'3.Todas las competencia(Fuente'!A126</f>
        <v>ADR 4.1</v>
      </c>
      <c r="B48" s="363" t="str">
        <f>'3.Todas las competencia(Fuente'!B126</f>
        <v>Compilar y preparar informes nacionales y/o
internacionales sobre actividades de manejo de
áreas protegidas.</v>
      </c>
      <c r="C48" s="362" t="str">
        <f>'3.Todas las competencia(Fuente'!C126</f>
        <v xml:space="preserve">● Liderar la compilación de informes importantes sobre actividades de
áreas protegidas de todo el sistema (por ejemplo, para el Gobierno,
la CDB, los principales donantes, etc.).
● Compartir información precisa y actualizada sobre áreas protegidas, con
responsables de datos globales (por ejemplo, WCMC del PNUMA).
</v>
      </c>
      <c r="D48" s="6" t="str">
        <f>'3.Todas las competencia(Fuente'!D126</f>
        <v>● Requisitos y formatos para preparación de
informes e intercambio de información.
● Métodos para sintetizar información y para priorizarla.
● Búsqueda de información (fuentes de información,
búsqueda en línea, solicitudes de información, etc.).</v>
      </c>
      <c r="E48" s="6">
        <f>'3.Todas las competencia(Fuente'!E126</f>
        <v>0</v>
      </c>
      <c r="F48" s="6" t="str">
        <f>'3.Todas las competencia(Fuente'!F126</f>
        <v>• Submit evidence of preparation of at least two major national/international reports.
• Submit evidence of sharing of accurate statistics with global data holders.</v>
      </c>
      <c r="G48" s="6" t="str">
        <f>'3.Todas las competencia(Fuente'!G126</f>
        <v>• Evidence portfolio assessment.
• Accreditation of prior qualifications and experience.</v>
      </c>
      <c r="H48" s="6">
        <f>'3.Todas las competencia(Fuente'!H126</f>
        <v>0</v>
      </c>
    </row>
    <row r="49" spans="1:8" ht="220.8" x14ac:dyDescent="0.3">
      <c r="A49" s="360" t="str">
        <f>'3.Todas las competencia(Fuente'!A127</f>
        <v>ADR 4.2</v>
      </c>
      <c r="B49" s="363" t="str">
        <f>'3.Todas las competencia(Fuente'!B127</f>
        <v>Garantizar la documentación de las actividades de gestión y su efectividad a nivel de sistema.</v>
      </c>
      <c r="C49" s="362" t="str">
        <f>'3.Todas las competencia(Fuente'!C127</f>
        <v xml:space="preserve">● Asegurar que los registros completos de las áreas protegidas y
todas las actividades relacionadas, se mantengan y actualicen de
forma centralizada.
● Asegurar que se realicen evaluaciones de la efectividad de la gestión.
● Poner a disposición expedientes e información.
● Asegurar que existan sistemas adecuados de seguridad y respaldo.
</v>
      </c>
      <c r="D49" s="6" t="str">
        <f>'3.Todas las competencia(Fuente'!D127</f>
        <v>● Métodos para la gestión, recuperación y seguridad
de datos a gran escala.
● Sistemas de monitoreo, informes y documentación
utilizada en áreas protegidas.
● Herramientas y procesos internacionales para
el monitoreo y realización de informes sobre
actividades de áreas protegidas.</v>
      </c>
      <c r="E49" s="6">
        <f>'3.Todas las competencia(Fuente'!E127</f>
        <v>0</v>
      </c>
      <c r="F49" s="6" t="str">
        <f>'3.Todas las competencia(Fuente'!F127</f>
        <v>• Submit evidence of comprehensive, accurate and retrievable central record-keeping, security and back up.</v>
      </c>
      <c r="G49" s="6" t="str">
        <f>'3.Todas las competencia(Fuente'!G127</f>
        <v>• Evidence portfolio assessment.
• Examination and audit of filing system and records.
• Accreditation of prior qualifications and experience.</v>
      </c>
      <c r="H49" s="6">
        <f>'3.Todas las competencia(Fuente'!H127</f>
        <v>0</v>
      </c>
    </row>
    <row r="50" spans="1:8" ht="220.8" x14ac:dyDescent="0.3">
      <c r="A50" s="360" t="str">
        <f>'3.Todas las competencia(Fuente'!A128</f>
        <v>ADR 4.3</v>
      </c>
      <c r="B50" s="363" t="str">
        <f>'3.Todas las competencia(Fuente'!B128</f>
        <v>Contribuir significativamente con iniciativas
internacionales sobre el monitoreo del desempeño
de áreas protegidas y su documentación.</v>
      </c>
      <c r="C50" s="362" t="str">
        <f>'3.Todas las competencia(Fuente'!C128</f>
        <v>● Realizar una contribución significativa y econocida
internacionalmente para recopilar y colectar información sobre áreas
protegidas (por ejemplo, a través de publicación especializada de
lineamientos, mantener una membresía activa dentro de un grupo
de especialistas de la UICN, presentación en conferencia o brindar
capacitación de alto nivel, etc.).</v>
      </c>
      <c r="D50" s="6" t="str">
        <f>'3.Todas las competencia(Fuente'!D128</f>
        <v>● Ejemplos internacionales y mejores prácticas sobre desempeño.</v>
      </c>
      <c r="E50" s="6">
        <f>'3.Todas las competencia(Fuente'!E128</f>
        <v>0</v>
      </c>
      <c r="F50" s="6" t="str">
        <f>'3.Todas las competencia(Fuente'!F128</f>
        <v>• Submit evidence of comprehensive, accurate and retrievable central record-keeping, security and back up.</v>
      </c>
      <c r="G50" s="6" t="str">
        <f>'3.Todas las competencia(Fuente'!G128</f>
        <v>• Evidence portfolio assessment.
• Examination and audit of filing system and records.
• Accreditation of prior qualifications and experience.</v>
      </c>
      <c r="H50" s="6">
        <f>'3.Todas las competencia(Fuente'!H128</f>
        <v>0</v>
      </c>
    </row>
    <row r="51" spans="1:8" ht="57.6" x14ac:dyDescent="0.3">
      <c r="A51" s="319" t="str">
        <f>'3.Todas las competencia(Fuente'!A148</f>
        <v>CAREGORÍA</v>
      </c>
      <c r="B51" s="319" t="str">
        <f>'3.Todas las competencia(Fuente'!B148</f>
        <v>CAC. COMUNICACIÓN Y COLABORACIÓN</v>
      </c>
      <c r="C51" s="316" t="str">
        <f>'3.Todas las competencia(Fuente'!C148</f>
        <v>Desarrollar y usar las habilidades necesarias para comunicarse y colaborar de manera efectiva.</v>
      </c>
      <c r="D51" s="106">
        <f>'3.Todas las competencia(Fuente'!D148</f>
        <v>0</v>
      </c>
      <c r="E51" s="106">
        <f>'3.Todas las competencia(Fuente'!E148</f>
        <v>0</v>
      </c>
      <c r="F51" s="106">
        <f>'3.Todas las competencia(Fuente'!F148</f>
        <v>0</v>
      </c>
      <c r="G51" s="106">
        <f>'3.Todas las competencia(Fuente'!G148</f>
        <v>0</v>
      </c>
      <c r="H51" s="106">
        <f>'3.Todas las competencia(Fuente'!H148</f>
        <v>0</v>
      </c>
    </row>
    <row r="52" spans="1:8" ht="140.4" x14ac:dyDescent="0.3">
      <c r="A52" s="310" t="str">
        <f>'3.Todas las competencia(Fuente'!A150</f>
        <v>CAC 4</v>
      </c>
      <c r="B52" s="310" t="str">
        <f>'3.Todas las competencia(Fuente'!B150</f>
        <v>COMUNICACIÓN Y COLABORACIÓN.
NIVEL 4</v>
      </c>
      <c r="C52" s="307" t="str">
        <f>'3.Todas las competencia(Fuente'!C150</f>
        <v>Comunicar efectivamente en interacciones de alto nivel.</v>
      </c>
      <c r="D52" s="277" t="str">
        <f>'3.Todas las competencia(Fuente'!D150</f>
        <v>● Teoría de la comunicación.
● Principios de comunicación efectiva en
situaciones complejas.
● Protocolos de comunicación en situaciones
oficiales</v>
      </c>
      <c r="E52" s="275" t="str">
        <f>'3.Todas las competencia(Fuente'!E150</f>
        <v>Todas en el nivel 4</v>
      </c>
      <c r="F52" s="323" t="str">
        <f>'3.Todas las competencia(Fuente'!F150</f>
        <v>EXAMPLE PERFORMANCE CRITERIA</v>
      </c>
      <c r="G52" s="323" t="str">
        <f>'3.Todas las competencia(Fuente'!G150</f>
        <v>EXAMPLE MEANS OF ASSESSMENT</v>
      </c>
      <c r="H52" s="336" t="str">
        <f>'3.Todas las competencia(Fuente'!H150</f>
        <v>RECOMMENDED PRIOR COMPETENCE REQUIREMENTS FOR THE LEVEL</v>
      </c>
    </row>
    <row r="53" spans="1:8" ht="62.4" x14ac:dyDescent="0.3">
      <c r="A53" s="311" t="str">
        <f>'3.Todas las competencia(Fuente'!A151</f>
        <v>Código</v>
      </c>
      <c r="B53" s="311" t="str">
        <f>'3.Todas las competencia(Fuente'!B151</f>
        <v>Declaración de la competencia. El individuo deberá ser capaz de:</v>
      </c>
      <c r="C53" s="62" t="str">
        <f>'3.Todas las competencia(Fuente'!C151</f>
        <v>Detalles, alcance y variaciones.
Una breve explicación de la competencia.</v>
      </c>
      <c r="D53" s="324" t="str">
        <f>'3.Todas las competencia(Fuente'!D151</f>
        <v>Principales requerimientos de conocimiento para la competencia.</v>
      </c>
      <c r="E53" s="324" t="str">
        <f>'3.Todas las competencia(Fuente'!E151</f>
        <v xml:space="preserve"> </v>
      </c>
      <c r="F53" s="157" t="str">
        <f>'3.Todas las competencia(Fuente'!F151</f>
        <v>Example performance criteria for certification</v>
      </c>
      <c r="G53" s="157" t="str">
        <f>'3.Todas las competencia(Fuente'!G151</f>
        <v>Example means of assessment</v>
      </c>
      <c r="H53" s="44" t="str">
        <f>'3.Todas las competencia(Fuente'!H151</f>
        <v>UNI; CAC 3</v>
      </c>
    </row>
    <row r="54" spans="1:8" ht="187.2" x14ac:dyDescent="0.3">
      <c r="A54" s="360" t="str">
        <f>'3.Todas las competencia(Fuente'!A152</f>
        <v>CAC 4.1</v>
      </c>
      <c r="B54" s="363" t="str">
        <f>'3.Todas las competencia(Fuente'!B152</f>
        <v>Contribuir de manera efectiva en reuniones de
alto nivel, conferencias y negociaciones.</v>
      </c>
      <c r="C54" s="362" t="str">
        <f>'3.Todas las competencia(Fuente'!C152</f>
        <v>● Participar efectivamente en reuniones y conferencias de alto nivel.
● Participar en negociaciones de alto nivel.
● Establecimiento de redes y contactos.
● Asegurar altos estándares de profesionalismo, preparación,
presentación y cumplimiento de protocolos.</v>
      </c>
      <c r="D54" s="6" t="str">
        <f>'3.Todas las competencia(Fuente'!D152</f>
        <v>● La gama de participantes y de intereses
representados en reuniones de alto nivel y
negociaciones.
● Protocolos de comunicación formal requeridos
para interacciones de alto nivel.
● Conocimiento técnico de los temas y cuestiones
bajo consideración.</v>
      </c>
      <c r="E54" s="6">
        <f>'3.Todas las competencia(Fuente'!E152</f>
        <v>0</v>
      </c>
      <c r="F54" s="6" t="str">
        <f>'3.Todas las competencia(Fuente'!F152</f>
        <v>• Submit evidence of extensive and productive involvement in effectively representing the PA system in high level and multisectoral discussions and negotiations at the national and/or international level.
• Demonstrate supporting knowledge.</v>
      </c>
      <c r="G54" s="6" t="str">
        <f>'3.Todas las competencia(Fuente'!G152</f>
        <v>• Accreditation of prior qualifications and experience.
• Evidence portfolio assessment.</v>
      </c>
      <c r="H54" s="6">
        <f>'3.Todas las competencia(Fuente'!H152</f>
        <v>0</v>
      </c>
    </row>
    <row r="55" spans="1:8" ht="193.2" x14ac:dyDescent="0.3">
      <c r="A55" s="360" t="str">
        <f>'3.Todas las competencia(Fuente'!A153</f>
        <v>CAC 4.2</v>
      </c>
      <c r="B55" s="363" t="str">
        <f>'3.Todas las competencia(Fuente'!B153</f>
        <v>Posibilitar una comunicación efectiva a través del sistema de áreas protegidas.</v>
      </c>
      <c r="C55" s="362" t="str">
        <f>'3.Todas las competencia(Fuente'!C153</f>
        <v>● Permitir flujos egulares de información desde el centro a las áreas
protegidas y de áreas protegidas al centro.
● Permitir la comunicación regular entre áreas protegidas (p.ej. a través
de reuniones de personal, circulares, visitas de intercambio, etc.).
● Desarrollar comunidades de práctica entre el personal de AP.</v>
      </c>
      <c r="D55" s="6" t="str">
        <f>'3.Todas las competencia(Fuente'!D153</f>
        <v>● Principios y métodos de comunicación y creación
de redes.</v>
      </c>
      <c r="E55" s="6">
        <f>'3.Todas las competencia(Fuente'!E153</f>
        <v>0</v>
      </c>
      <c r="F55" s="6" t="str">
        <f>'3.Todas las competencia(Fuente'!F153</f>
        <v>• Submit evidence of coordination of effective and regular communication among personnel of the protected area system. 
• Demonstrate supporting knowledge.</v>
      </c>
      <c r="G55" s="6" t="str">
        <f>'3.Todas las competencia(Fuente'!G153</f>
        <v>• Accreditation of prior qualifications and experience.
• Evidence portfolio assessment.</v>
      </c>
      <c r="H55" s="6">
        <f>'3.Todas las competencia(Fuente'!H153</f>
        <v>0</v>
      </c>
    </row>
    <row r="56" spans="1:8" ht="303.60000000000002" x14ac:dyDescent="0.3">
      <c r="A56" s="360" t="str">
        <f>'3.Todas las competencia(Fuente'!A154</f>
        <v>CAC 4.3</v>
      </c>
      <c r="B56" s="363" t="str">
        <f>'3.Todas las competencia(Fuente'!B154</f>
        <v>Posibilitar una comunicación efectiva con otras organizaciones y sectores.</v>
      </c>
      <c r="C56" s="362" t="str">
        <f>'3.Todas las competencia(Fuente'!C154</f>
        <v>● Facilitar el trabajo en redes, así como las comunicaciones y el
intercambio de información con otras partes interesadas importantes
para un sistema de áreas protegidas.
● Las partes interesadas pueden incluir otros ministerios y agencias,
gobiernos locales, sectores tales como silvicultura, agricultura, pesca,
etc., socios de áreas protegidas transfronterizas, ONG nacionales y
organizaciones civiles, representantes de grupos indígenas, etc.
● Crear alianzas e iniciativas de colaboración.</v>
      </c>
      <c r="D56" s="6" t="str">
        <f>'3.Todas las competencia(Fuente'!D154</f>
        <v>● Principales partes interesadas del sistema de
APs, así como sus roles e intereses.
● Habilidades para creación de redes y
establecimiento de alianzas.</v>
      </c>
      <c r="E56" s="6">
        <f>'3.Todas las competencia(Fuente'!E154</f>
        <v>0</v>
      </c>
      <c r="F56" s="6" t="str">
        <f>'3.Todas las competencia(Fuente'!F154</f>
        <v>• Submit evidence of active interaction and collaboration with major stakeholder groups with interests in the protected area system.
• Demonstrate supporting knowledge.</v>
      </c>
      <c r="G56" s="6" t="str">
        <f>'3.Todas las competencia(Fuente'!G154</f>
        <v>• Accreditation of prior qualifications and experience.
• Evidence portfolio assessment.</v>
      </c>
      <c r="H56" s="6">
        <f>'3.Todas las competencia(Fuente'!H154</f>
        <v>0</v>
      </c>
    </row>
    <row r="57" spans="1:8" ht="220.8" x14ac:dyDescent="0.3">
      <c r="A57" s="360" t="str">
        <f>'3.Todas las competencia(Fuente'!A155</f>
        <v>CAC 4.4</v>
      </c>
      <c r="B57" s="363" t="str">
        <f>'3.Todas las competencia(Fuente'!B155</f>
        <v>Contribuir significativamente con iniciativas
internacionales para mejorar la comunicación y
participación entre áreas protegidas.</v>
      </c>
      <c r="C57" s="362" t="str">
        <f>'3.Todas las competencia(Fuente'!C155</f>
        <v>● Realizar una contribución significativa y reconocida internacionalmente
en los temas de comunicación y participación en áreas protegidas
(por ejemplo, a través de publicación especializada de lineamientos,
mantener una membresía activa dentro de un grupo de especialistas
de la UICN, presentación en conferencia o brindar capacitación de
alto nivel, etc.).</v>
      </c>
      <c r="D57" s="6" t="str">
        <f>'3.Todas las competencia(Fuente'!D155</f>
        <v>● Ejemplos internacionales y mejores prácticas en
comunicación y participación en AP.
● Ejemplos de opciones y de mejores prácticas.</v>
      </c>
      <c r="E57" s="6">
        <f>'3.Todas las competencia(Fuente'!E155</f>
        <v>0</v>
      </c>
      <c r="F57" s="6" t="str">
        <f>'3.Todas las competencia(Fuente'!F155</f>
        <v>• Submit evidence of extensive track record of contributions.
• Demonstrate supporting knowledge.</v>
      </c>
      <c r="G57" s="6" t="str">
        <f>'3.Todas las competencia(Fuente'!G155</f>
        <v>• Accreditation of prior qualifications and experience.
• Evidence portfolio assessment.</v>
      </c>
      <c r="H57" s="6">
        <f>'3.Todas las competencia(Fuente'!H155</f>
        <v>0</v>
      </c>
    </row>
    <row r="58" spans="1:8" ht="62.4" x14ac:dyDescent="0.3">
      <c r="A58" s="312" t="str">
        <f>'3.Todas las competencia(Fuente'!A179</f>
        <v>GRUPO</v>
      </c>
      <c r="B58" s="343" t="str">
        <f>'3.Todas las competencia(Fuente'!B179</f>
        <v>B. GESTIÓN APLICADA EN LAS ÁREAS PROTEGIDAS</v>
      </c>
      <c r="C58" s="344" t="str">
        <f>'3.Todas las competencia(Fuente'!C179</f>
        <v>Aplicar habilidades técnicas especializadas en el manejo de áreas protegidas.</v>
      </c>
      <c r="D58" s="123">
        <f>'3.Todas las competencia(Fuente'!D179</f>
        <v>0</v>
      </c>
      <c r="E58" s="123">
        <f>'3.Todas las competencia(Fuente'!E179</f>
        <v>0</v>
      </c>
      <c r="F58" s="123">
        <f>'3.Todas las competencia(Fuente'!F179</f>
        <v>0</v>
      </c>
      <c r="G58" s="123">
        <f>'3.Todas las competencia(Fuente'!G179</f>
        <v>0</v>
      </c>
      <c r="H58" s="123">
        <f>'3.Todas las competencia(Fuente'!H179</f>
        <v>0</v>
      </c>
    </row>
    <row r="59" spans="1:8" ht="100.8" x14ac:dyDescent="0.3">
      <c r="A59" s="320" t="str">
        <f>'3.Todas las competencia(Fuente'!A180</f>
        <v>CATEGORÍA</v>
      </c>
      <c r="B59" s="320" t="str">
        <f>'3.Todas las competencia(Fuente'!B180</f>
        <v>BIO. CONSERVACIÓN DE BIODIVERSIDAD</v>
      </c>
      <c r="C59" s="333" t="str">
        <f>'3.Todas las competencia(Fuente'!C180</f>
        <v>Asegurar el mantenimiento de los valores ecológicos de las áreas protegidas a través de la gestión y el monitoreo de especies, sus hábitats, ecosistemas y el uso de recursos naturales.</v>
      </c>
      <c r="D59" s="124" t="str">
        <f>'3.Todas las competencia(Fuente'!D180</f>
        <v xml:space="preserve"> </v>
      </c>
      <c r="E59" s="124">
        <f>'3.Todas las competencia(Fuente'!E180</f>
        <v>0</v>
      </c>
      <c r="F59" s="167">
        <f>'3.Todas las competencia(Fuente'!F180</f>
        <v>0</v>
      </c>
      <c r="G59" s="167">
        <f>'3.Todas las competencia(Fuente'!G180</f>
        <v>0</v>
      </c>
      <c r="H59" s="38">
        <f>'3.Todas las competencia(Fuente'!H180</f>
        <v>0</v>
      </c>
    </row>
    <row r="60" spans="1:8" ht="234" x14ac:dyDescent="0.3">
      <c r="A60" s="313" t="str">
        <f>'3.Todas las competencia(Fuente'!A182</f>
        <v>BIO 4</v>
      </c>
      <c r="B60" s="313" t="str">
        <f>'3.Todas las competencia(Fuente'!B182</f>
        <v>CONSERVACION DE LA BIODIVERSIDAD.
NIVEL 4</v>
      </c>
      <c r="C60" s="308" t="str">
        <f>'3.Todas las competencia(Fuente'!C182</f>
        <v>Asegurar que el sistema de áreas protegidas contribuya
significativamente a las metas y prioridades nacionales e
internacionales para la conservación de la biodiversidad.</v>
      </c>
      <c r="D60" s="282" t="str">
        <f>'3.Todas las competencia(Fuente'!D182</f>
        <v xml:space="preserve">● Principios de ecología y biología de la
conservación.
● Política y legislación nacional e internacional
para la conservación de la biodiversidad.
● Mejores prácticas y ejemplos globales
relevantes (p. ej. a través de la UICN,
Convenciones, Programa de Trabajo en Áreas
Protegidas de la CDB).
</v>
      </c>
      <c r="E60" s="283" t="str">
        <f>'3.Todas las competencia(Fuente'!E182</f>
        <v>PPP 4; ORG 4; COM 4; CAC 4; TEC 2; ADR 4</v>
      </c>
      <c r="F60" s="168" t="str">
        <f>'3.Todas las competencia(Fuente'!F182</f>
        <v>EXAMPLE PERFORMANCE CRITERIA</v>
      </c>
      <c r="G60" s="168" t="str">
        <f>'3.Todas las competencia(Fuente'!G182</f>
        <v>EXAMPLE MEANS OF ASSESSMENT</v>
      </c>
      <c r="H60" s="64" t="str">
        <f>'3.Todas las competencia(Fuente'!H182</f>
        <v>RECOMMENDED PRIOR COMPETENCE REQUIREMENTS FOR THE LEVEL</v>
      </c>
    </row>
    <row r="61" spans="1:8" ht="72" x14ac:dyDescent="0.35">
      <c r="A61" s="314" t="str">
        <f>'3.Todas las competencia(Fuente'!A183</f>
        <v>Código</v>
      </c>
      <c r="B61" s="314" t="str">
        <f>'3.Todas las competencia(Fuente'!B183</f>
        <v>Declaración de la competencia. El individuo deberá ser capaz de:</v>
      </c>
      <c r="C61" s="309" t="str">
        <f>'3.Todas las competencia(Fuente'!C183</f>
        <v>Detalles, alcance y variaciones.
Una breve explicación de la competencia.</v>
      </c>
      <c r="D61" s="147" t="str">
        <f>'3.Todas las competencia(Fuente'!D183</f>
        <v>Principales requerimientos de conocimiento para la competencia.</v>
      </c>
      <c r="E61" s="147">
        <f>'3.Todas las competencia(Fuente'!E183</f>
        <v>0</v>
      </c>
      <c r="F61" s="172" t="str">
        <f>'3.Todas las competencia(Fuente'!F183</f>
        <v>Example performance criteria for certification</v>
      </c>
      <c r="G61" s="219" t="str">
        <f>'3.Todas las competencia(Fuente'!G183</f>
        <v>Example means of assessment</v>
      </c>
      <c r="H61" s="98" t="str">
        <f>'3.Todas las competencia(Fuente'!H183</f>
        <v>UNI 1; BIO 3; CAC 3</v>
      </c>
    </row>
    <row r="62" spans="1:8" ht="193.2" x14ac:dyDescent="0.3">
      <c r="A62" s="360" t="str">
        <f>'3.Todas las competencia(Fuente'!A184</f>
        <v>BIO 4.1</v>
      </c>
      <c r="B62" s="363" t="str">
        <f>'3.Todas las competencia(Fuente'!B184</f>
        <v>Coordinar el desarrollo de políticas nacionales,
estrategias y legislación, para la conservación de la
biodiversidad y las áreas protegidas.</v>
      </c>
      <c r="C62" s="362" t="str">
        <f>'3.Todas las competencia(Fuente'!C184</f>
        <v>● Revisar políticas y legislación existentes para la conservación de la
biodiversidad.
● Identificar prioridades nacionales para la conservación de la
biodiversidad.
● Brindar orientación e insumos para el desarrollo de políticas y
legislación para mejorar la protección y gestión de la biodiversidad.</v>
      </c>
      <c r="D62" s="13" t="str">
        <f>'3.Todas las competencia(Fuente'!D184</f>
        <v>● Política y legislación nacional de conservación.
● Procesos para el desarrollo y aprobación de
legislación.
● Amenazas a la biodiversidad que requieren
nueva legislación o mejorarla.</v>
      </c>
      <c r="E62" s="13">
        <f>'3.Todas las competencia(Fuente'!E184</f>
        <v>0</v>
      </c>
      <c r="F62" s="13" t="str">
        <f>'3.Todas las competencia(Fuente'!F184</f>
        <v>• Documented and verified contribution to development and/or revision of policy/legislation/regulations.
• Demonstrate supporting knowledge.</v>
      </c>
      <c r="G62" s="13" t="str">
        <f>'3.Todas las competencia(Fuente'!G184</f>
        <v xml:space="preserve">• Accreditation of prior qualifications and experience. and experience.
• Evidence portfolio.
</v>
      </c>
      <c r="H62" s="14">
        <f>'3.Todas las competencia(Fuente'!H184</f>
        <v>0</v>
      </c>
    </row>
    <row r="63" spans="1:8" ht="248.4" x14ac:dyDescent="0.3">
      <c r="A63" s="360" t="str">
        <f>'3.Todas las competencia(Fuente'!A185</f>
        <v>BIO 4.2</v>
      </c>
      <c r="B63" s="363" t="str">
        <f>'3.Todas las competencia(Fuente'!B185</f>
        <v>Coordinar programas nacionales de investigación, muestreo y monitoreo relacionados con la biodiversidad.</v>
      </c>
      <c r="C63" s="362" t="str">
        <f>'3.Todas las competencia(Fuente'!C185</f>
        <v>● Identificar b echas de información sobre biodiversidad y prioridades de
investigación para un sistema de áreas protegidas.
● Desarrollar alianzas con instituciones de investigación.
● Dirigir el desarrollo de programas nacionales / regionales de
investigación y monitoreo.
● Contribuir al análisis y publicación de resultados de investigación.
● Difundir los resultados de la investigación para apoyar el manejo de
áreas protegidas.</v>
      </c>
      <c r="D63" s="13" t="str">
        <f>'3.Todas las competencia(Fuente'!D185</f>
        <v>● Política y legislación nacional de conservación.
● Enfoques y metodologías de investigación y
monitoreo.
● Datos de contacto de las principales
instituciones de investigación.</v>
      </c>
      <c r="E63" s="13">
        <f>'3.Todas las competencia(Fuente'!E185</f>
        <v>0</v>
      </c>
      <c r="F63" s="13" t="str">
        <f>'3.Todas las competencia(Fuente'!F185</f>
        <v>• Documented and verified contribution to a relevant national strategy plan, or project for research, survey and monitoring.
• Demonstrate supporting knowledge.</v>
      </c>
      <c r="G63" s="13" t="str">
        <f>'3.Todas las competencia(Fuente'!G185</f>
        <v xml:space="preserve">• Accreditation of prior qualifications and experience. and experience.
• Evidence portfolio.
</v>
      </c>
      <c r="H63" s="14">
        <f>'3.Todas las competencia(Fuente'!H185</f>
        <v>0</v>
      </c>
    </row>
    <row r="64" spans="1:8" ht="234.6" x14ac:dyDescent="0.3">
      <c r="A64" s="360" t="str">
        <f>'3.Todas las competencia(Fuente'!A186</f>
        <v>BIO 4.3</v>
      </c>
      <c r="B64" s="363" t="str">
        <f>'3.Todas las competencia(Fuente'!B186</f>
        <v>Coordinar estrategias nacionales, planes y actividades para la conservación y recuperación de especies.</v>
      </c>
      <c r="C64" s="362" t="str">
        <f>'3.Todas las competencia(Fuente'!C186</f>
        <v>● Identificar especies de importancia para la conservación a nivel
nacional y dentro de una red de áreas protegidas.
● Desarrollar estrategias y planes para la conservación de las especies
amenazadas a escala nacional / internacional / regional (in situ / ex situ).
● Asegurar que las áreas protegidas contribuyan a la implementación de
planes de conservación.
● Brindar seguimiento a la implementación de los planes.</v>
      </c>
      <c r="D64" s="13" t="str">
        <f>'3.Todas las competencia(Fuente'!D186</f>
        <v>● Política y legislación nacional de conservación.
● Listas rojas relevantes.
● Mejores prácticas y fuentes de información
nacionales / internacionales.</v>
      </c>
      <c r="E64" s="13">
        <f>'3.Todas las competencia(Fuente'!E186</f>
        <v>0</v>
      </c>
      <c r="F64" s="13" t="str">
        <f>'3.Todas las competencia(Fuente'!F186</f>
        <v>• Documented and verified contribution to a relevant national strategy. plan, or project for species conservation.
• Demonstrate supporting knowledge.</v>
      </c>
      <c r="G64" s="13" t="str">
        <f>'3.Todas las competencia(Fuente'!G186</f>
        <v xml:space="preserve">• Accreditation of prior qualifications and experience. and experience.
• Evidence portfolio.
</v>
      </c>
      <c r="H64" s="14">
        <f>'3.Todas las competencia(Fuente'!H186</f>
        <v>0</v>
      </c>
    </row>
    <row r="65" spans="1:8" ht="158.4" x14ac:dyDescent="0.3">
      <c r="A65" s="360" t="str">
        <f>'3.Todas las competencia(Fuente'!A187</f>
        <v>BIO 4.4</v>
      </c>
      <c r="B65" s="363" t="str">
        <f>'3.Todas las competencia(Fuente'!B187</f>
        <v>Coordinar planes y actividades nacionales para
abordar las amenazas de especies exóticas invasoras
en un sistema de áreas protegidas.</v>
      </c>
      <c r="C65" s="362" t="str">
        <f>'3.Todas las competencia(Fuente'!C187</f>
        <v>● Desarrollar estrategias y planes para abordar la amenaza de las
especies exóticas invasoras (EEI).
● Asegurar que las áreas protegidas contribuyan a la implementación de
los planes.
● Brindar seguimiento a la implementación de los planes.</v>
      </c>
      <c r="D65" s="13" t="str">
        <f>'3.Todas las competencia(Fuente'!D187</f>
        <v>● Principales amenazas de las EEI a la
biodiversidad y a las AP.
● Métodos para tratar con EEI (por ejemplo,
medidas de bioseguridad, prevención,
mitigación, erradicación).
● Mejores prácticas y fuentes de información
nacionales / internacionales.</v>
      </c>
      <c r="E65" s="13">
        <f>'3.Todas las competencia(Fuente'!E187</f>
        <v>0</v>
      </c>
      <c r="F65" s="13" t="str">
        <f>'3.Todas las competencia(Fuente'!F187</f>
        <v>• Documented and verified contribution to a relevant national strategy, plan or project for addressing the threats from AIS.
• Demonstrate supporting knowledge.</v>
      </c>
      <c r="G65" s="13" t="str">
        <f>'3.Todas las competencia(Fuente'!G187</f>
        <v xml:space="preserve">• Accreditation of prior qualifications and experience. and experience.
• Evidence portfolio.
</v>
      </c>
      <c r="H65" s="14">
        <f>'3.Todas las competencia(Fuente'!H187</f>
        <v>0</v>
      </c>
    </row>
    <row r="66" spans="1:8" ht="262.2" x14ac:dyDescent="0.3">
      <c r="A66" s="360" t="str">
        <f>'3.Todas las competencia(Fuente'!A188</f>
        <v>BIO 4.5</v>
      </c>
      <c r="B66" s="363" t="str">
        <f>'3.Todas las competencia(Fuente'!B188</f>
        <v>Coordinar planes y actividades nacionales para la conservación, restauración y rehabilitación de
ecosistemas / hábitats.</v>
      </c>
      <c r="C66" s="362" t="str">
        <f>'3.Todas las competencia(Fuente'!C188</f>
        <v>● Identificar ecosistemas, hábitats y paisajes de importancia para la
conservación.
● Desarrollar planes para la conservación, rehabilitación / restauración o
creación de hábitats y ecosistemas importantes en áreas protegidas.
● Establecer objetivos para la conservación de hábitat y ecosistemas.
● Asegurar que las áreas protegidas contribuyan con la implementación
de los planes.
● Brindar seguimiento a la implementación de los planes.</v>
      </c>
      <c r="D66" s="13" t="str">
        <f>'3.Todas las competencia(Fuente'!D188</f>
        <v>● Política y legislación nacional sobre
conservación.
● Principales hábitats, ecosistemas y su estado.
● Principios y prácticas de gestión de
ecosistemas / hábitats.</v>
      </c>
      <c r="E66" s="13">
        <f>'3.Todas las competencia(Fuente'!E188</f>
        <v>0</v>
      </c>
      <c r="F66" s="13" t="str">
        <f>'3.Todas las competencia(Fuente'!F188</f>
        <v>• Documented and verified contribution to a relevant national strategy, plan or project for species/habitat conservation.
• Demonstrate supporting knowledge.</v>
      </c>
      <c r="G66" s="13" t="str">
        <f>'3.Todas las competencia(Fuente'!G188</f>
        <v xml:space="preserve">• Accreditation of prior qualifications and experience. and experience.
• Evidence portfolio.
</v>
      </c>
      <c r="H66" s="14">
        <f>'3.Todas las competencia(Fuente'!H188</f>
        <v>0</v>
      </c>
    </row>
    <row r="67" spans="1:8" ht="165.6" x14ac:dyDescent="0.3">
      <c r="A67" s="360" t="str">
        <f>'3.Todas las competencia(Fuente'!A189</f>
        <v>BIO 4.6</v>
      </c>
      <c r="B67" s="363" t="str">
        <f>'3.Todas las competencia(Fuente'!B189</f>
        <v>Coordinar planes nacionales y actividades para el uso de recursos en áreas protegidas.</v>
      </c>
      <c r="C67" s="362" t="str">
        <f>'3.Todas las competencia(Fuente'!C189</f>
        <v>● Desarrollar políticas y planes para el uso de recursos en áreas
protegidas, incluyendo la recolección local (por ejemplo, productos
forestales no maderables PFNM), gestión tradicional (por ejemplo,
pastoreo), uso comercial (por ejemplo, silvicultura, recolección de peces).</v>
      </c>
      <c r="D67" s="13" t="str">
        <f>'3.Todas las competencia(Fuente'!D189</f>
        <v>● Política y legislación nacional, para la
conservación y uso de recursos en las APs.
● Demanda y uso de recursos de las APs.
● Usuarios de recursos de las APs.</v>
      </c>
      <c r="E67" s="13">
        <f>'3.Todas las competencia(Fuente'!E189</f>
        <v>0</v>
      </c>
      <c r="F67" s="13" t="str">
        <f>'3.Todas las competencia(Fuente'!F189</f>
        <v>• Documented and verified contribution to a relevant national strategy, plan or project for resource use in PAs.
• Demonstrate supporting knowledge.</v>
      </c>
      <c r="G67" s="13" t="str">
        <f>'3.Todas las competencia(Fuente'!G189</f>
        <v xml:space="preserve">• Accreditation of prior qualifications and experience. and experience.
• Evidence portfolio.
</v>
      </c>
      <c r="H67" s="14">
        <f>'3.Todas las competencia(Fuente'!H189</f>
        <v>0</v>
      </c>
    </row>
    <row r="68" spans="1:8" ht="172.8" x14ac:dyDescent="0.3">
      <c r="A68" s="360" t="str">
        <f>'3.Todas las competencia(Fuente'!A190</f>
        <v>BIO 4.7</v>
      </c>
      <c r="B68" s="363" t="str">
        <f>'3.Todas las competencia(Fuente'!B190</f>
        <v>Contribuir significativamente con iniciativas
internacionales para la conservación de especies,
hábitats y ecosistemas.</v>
      </c>
      <c r="C68" s="362" t="str">
        <f>'3.Todas las competencia(Fuente'!C190</f>
        <v>● Participar activamente en iniciativas o grupos internacionales relevantes
(por ejemplo, grupos de especialistas de la Comisión de Supervivencia
de Especies de la UICN, evaluaciones o estrategias globales, etc.).
● Preparar informes y publicaciones internacionales.</v>
      </c>
      <c r="D68" s="13" t="str">
        <f>'3.Todas las competencia(Fuente'!D190</f>
        <v>● Propósito y principales elementos de relevancia
de los acuerdos internacionales, convenciones,
iniciativas, etc.
● Opciones y ejemplos de mejores prácticas
para la conservación de la biodiversidad,
dentro y en los alrededores de las APs.</v>
      </c>
      <c r="E68" s="13">
        <f>'3.Todas las competencia(Fuente'!E190</f>
        <v>0</v>
      </c>
      <c r="F68" s="13" t="str">
        <f>'3.Todas las competencia(Fuente'!F190</f>
        <v>• Documented and verified high level contribution to international biodiversity conservation agenda.
• Demonstrate supporting knowledge.</v>
      </c>
      <c r="G68" s="13" t="str">
        <f>'3.Todas las competencia(Fuente'!G190</f>
        <v xml:space="preserve">• Accreditation of prior qualifications and experience. and experience.
• Evidence portfolio.
</v>
      </c>
      <c r="H68" s="14">
        <f>'3.Todas las competencia(Fuente'!H190</f>
        <v>0</v>
      </c>
    </row>
    <row r="69" spans="1:8" ht="72" x14ac:dyDescent="0.3">
      <c r="A69" s="320" t="str">
        <f>'3.Todas las competencia(Fuente'!A229</f>
        <v>CATEGORÍA</v>
      </c>
      <c r="B69" s="320" t="str">
        <f>'3.Todas las competencia(Fuente'!B229</f>
        <v xml:space="preserve">LAR. FISCALIZACIÓN DEL CUMPLIMIENTO DE LEYES Y REGULACIONES </v>
      </c>
      <c r="C69" s="333" t="str">
        <f>'3.Todas las competencia(Fuente'!C229</f>
        <v>Asegurar que las leyes, regulaciones y derechos que se relacionan con las áreas protegidas y la biodiversidad se cumplan.</v>
      </c>
      <c r="D69" s="124" t="str">
        <f>'3.Todas las competencia(Fuente'!D229</f>
        <v xml:space="preserve"> </v>
      </c>
      <c r="E69" s="212">
        <f>'3.Todas las competencia(Fuente'!E229</f>
        <v>0</v>
      </c>
      <c r="F69" s="212">
        <f>'3.Todas las competencia(Fuente'!F229</f>
        <v>0</v>
      </c>
      <c r="G69" s="212">
        <f>'3.Todas las competencia(Fuente'!G229</f>
        <v>0</v>
      </c>
      <c r="H69" s="211">
        <f>'3.Todas las competencia(Fuente'!H229</f>
        <v>0</v>
      </c>
    </row>
    <row r="70" spans="1:8" ht="187.2" x14ac:dyDescent="0.3">
      <c r="A70" s="313" t="str">
        <f>'3.Todas las competencia(Fuente'!A231</f>
        <v>LAR 4</v>
      </c>
      <c r="B70" s="313" t="str">
        <f>'3.Todas las competencia(Fuente'!B231</f>
        <v>FISCALIZACIÓN DEL CUMPLIMIENTO DE
LEYES Y REGULACIONES.
NIVEL 4</v>
      </c>
      <c r="C70" s="308" t="str">
        <f>'3.Todas las competencia(Fuente'!C231</f>
        <v>Promover el establecimiento de una política sólida y un marco legal para reducir las actividades ilegales que amenazan la biodiversidad y las áreas protegidas.</v>
      </c>
      <c r="D70" s="282" t="str">
        <f>'3.Todas las competencia(Fuente'!D231</f>
        <v>● Política y legislación nacional e internacional
sobre delitos ambientales y seguridad.
● Principales amenazas criminales que afectan la
biodiversidad y el sistema de AP.
● Tendencias nacionales y mundiales de los
delitos contra la vida silvestre.</v>
      </c>
      <c r="E70" s="283" t="str">
        <f>'3.Todas las competencia(Fuente'!E231</f>
        <v xml:space="preserve"> PPP 4; ORG 4: COM 4; AWA 4; CAC 4; TEC 2; ADR 4</v>
      </c>
      <c r="F70" s="168" t="str">
        <f>'3.Todas las competencia(Fuente'!F231</f>
        <v>EXAMPLE PERFORMANCE CRITERIA</v>
      </c>
      <c r="G70" s="168" t="str">
        <f>'3.Todas las competencia(Fuente'!G231</f>
        <v>EXAMPLE MEANS OF ASSESSMENT</v>
      </c>
      <c r="H70" s="64" t="str">
        <f>'3.Todas las competencia(Fuente'!H231</f>
        <v>RECOMMENDED PRIOR COMPETENCE REQUIREMENTS FOR THE LEVEL</v>
      </c>
    </row>
    <row r="71" spans="1:8" ht="72" x14ac:dyDescent="0.35">
      <c r="A71" s="314" t="str">
        <f>'3.Todas las competencia(Fuente'!A232</f>
        <v>Código</v>
      </c>
      <c r="B71" s="26" t="str">
        <f>'3.Todas las competencia(Fuente'!B232</f>
        <v>Declaración de la competencia. El individuo deberá ser capaz de:</v>
      </c>
      <c r="C71" s="329" t="str">
        <f>'3.Todas las competencia(Fuente'!C232</f>
        <v>Detalles, alcance y variaciones.
Una breve explicación de la competencia.</v>
      </c>
      <c r="D71" s="147" t="str">
        <f>'3.Todas las competencia(Fuente'!D232</f>
        <v>Principales requerimientos de conocimiento para la competencia.</v>
      </c>
      <c r="E71" s="147" t="str">
        <f>'3.Todas las competencia(Fuente'!E232</f>
        <v xml:space="preserve"> </v>
      </c>
      <c r="F71" s="172" t="str">
        <f>'3.Todas las competencia(Fuente'!F232</f>
        <v>Example performance criteria for certification</v>
      </c>
      <c r="G71" s="172" t="str">
        <f>'3.Todas las competencia(Fuente'!G232</f>
        <v>Example means of assessment</v>
      </c>
      <c r="H71" s="98" t="str">
        <f>'3.Todas las competencia(Fuente'!H232</f>
        <v>UNI; LAR 3; CAC 3</v>
      </c>
    </row>
    <row r="72" spans="1:8" ht="331.2" x14ac:dyDescent="0.3">
      <c r="A72" s="360" t="str">
        <f>'3.Todas las competencia(Fuente'!A233</f>
        <v>LAR 4.1</v>
      </c>
      <c r="B72" s="363" t="str">
        <f>'3.Todas las competencia(Fuente'!B233</f>
        <v>Coordinar los análisis sobre la aplicación y cumplimiento de la ley, prevención de crímenes y temas de seguridad que
afectan la biodiversidad y las áreas protegidas.</v>
      </c>
      <c r="C72" s="362" t="str">
        <f>'3.Todas las competencia(Fuente'!C233</f>
        <v>● Revisar las políticas y la legislación actual relacionada con los delitos
ambientales y el cumplimiento de la ley.
● Revisar y analizar las amenazas y tendencias relacionadas con el
cumplimiento de la ley a nivel de todo el sistema (por ejemplo, crimen
ambiental organizado, comercio internacional de vida silvestre).
● Realizar evaluaciones de seguridad y amenazas para áreas protegidas.
● Revisar y analizar los resultados de las actividades de fiscalización del
cumplimiento de la ley en todo el sistema.
● Identificar pat ones, tendencias, éxitos y desafíos.</v>
      </c>
      <c r="D72" s="13" t="str">
        <f>'3.Todas las competencia(Fuente'!D233</f>
        <v>● Iniciativas y acuerdos internacionales para
combatir la caza furtiva y el comercio de vida
silvestre.
● Leyes, políticas y prácticas para aplicar las leyes
y regulaciones.
● Métodos de evaluación de seguridad.</v>
      </c>
      <c r="E72" s="13">
        <f>'3.Todas las competencia(Fuente'!E233</f>
        <v>0</v>
      </c>
      <c r="F72" s="13" t="str">
        <f>'3.Todas las competencia(Fuente'!F233</f>
        <v>• Submit a national analysis report of threats, trends and activities for law enforcement and compliance in the PA system.
• Demonstrate supporting knowledge.</v>
      </c>
      <c r="G72" s="13" t="str">
        <f>'3.Todas las competencia(Fuente'!G233</f>
        <v>• Accreditation of prior qualifications and experience.
• Evidence portfolio assessment.</v>
      </c>
      <c r="H72" s="14">
        <f>'3.Todas las competencia(Fuente'!H233</f>
        <v>0</v>
      </c>
    </row>
    <row r="73" spans="1:8" ht="289.8" x14ac:dyDescent="0.3">
      <c r="A73" s="360" t="str">
        <f>'3.Todas las competencia(Fuente'!A234</f>
        <v>LAR 4.2</v>
      </c>
      <c r="B73" s="363" t="str">
        <f>'3.Todas las competencia(Fuente'!B234</f>
        <v>Coordinar políticas nacionales, estrategias, leyes y regulaciones para abordar los delitos ambientales y las amenazas a la seguridad.</v>
      </c>
      <c r="C73" s="362" t="str">
        <f>'3.Todas las competencia(Fuente'!C234</f>
        <v>● Proponer nuevas políticas y fortalecer los instrumentos legales
existentes para conservar las especies, los ecosistemas, las áreas
protegidas y el ambiente.
● Proponer nuevas políticas y fortalecer los instrumentos legales
existentes para el cumplimiento de la ley, el cumplimiento de la
seguridad y la prevención del delito en áreas protegidas.
● Presionar por una mayor atención a los delitos contra la vida silvestre y
el ambiente, así como por la aplicación de sanciones apropiadas.</v>
      </c>
      <c r="D73" s="13" t="str">
        <f>'3.Todas las competencia(Fuente'!D234</f>
        <v>● Iniciativas y acuerdos internacionales para
combatir la caza furtiva y el comercio de vida
silvestre.
● Políticas y leyes que afectan las áreas
protegidas y la biodiversidad.
● Procedimientos para el desarrollo y aprobación
de legislación.
● Estructuras y procesos de toma de decisiones
que afectan la legislación y su implementación.</v>
      </c>
      <c r="E73" s="13">
        <f>'3.Todas las competencia(Fuente'!E234</f>
        <v>0</v>
      </c>
      <c r="F73" s="13" t="str">
        <f>'3.Todas las competencia(Fuente'!F234</f>
        <v>• Submit an analysis of requirements for improving the legal and regulatory framework.
• Submit documented and verified relevant contributions a national strategy. plan, or project (e.g. PA System Plan, NBSAP, NEAP).
• Demonstrate supporting knowledge.</v>
      </c>
      <c r="G73" s="13" t="str">
        <f>'3.Todas las competencia(Fuente'!G234</f>
        <v>• Accreditation of prior qualifications and experience.
• Evidence portfolio assessment and interview.</v>
      </c>
      <c r="H73" s="14">
        <f>'3.Todas las competencia(Fuente'!H234</f>
        <v>0</v>
      </c>
    </row>
    <row r="74" spans="1:8" ht="276" x14ac:dyDescent="0.3">
      <c r="A74" s="360" t="str">
        <f>'3.Todas las competencia(Fuente'!A235</f>
        <v>LAR 4.3</v>
      </c>
      <c r="B74" s="363" t="str">
        <f>'3.Todas las competencia(Fuente'!B235</f>
        <v>Coordinar el desarrollo e implementación de normas y procedimientos operativos para el cumplimiento de la ley, la
prevención de delitos y la seguridad en el sistema de
áreas protegidas.</v>
      </c>
      <c r="C74" s="362" t="str">
        <f>'3.Todas las competencia(Fuente'!C235</f>
        <v>● Trabajar con el poder judicial y con agencias nacionales para la
fiscalización del cumplimiento de la ley y la seguridad, para hacer
cumplir la legislación sobre biodiversidad y áreas protegidas.
● Las agencias pueden incluir policías, guardias fronterizos, servicios
militares y de seguridad.
● Establecer mecanismos para operaciones conjuntas e intercambio de
información.
● Establecer mecanismos de cooperación internacional y transfronteriza.</v>
      </c>
      <c r="D74" s="13" t="str">
        <f>'3.Todas las competencia(Fuente'!D235</f>
        <v>● Principales amenazas a los valores de las APs,
así como sus fuentes y causas de fondo.
● Política y legislación nacional e internacional.
● Principios y práctica de la fiscalización del
cumplimiento de la ley y las operaciones de
seguridad.
● Se requieren diversos enfoques para diferentes
tipos de delitos (por ejemplo, crimen ambiental
organizado y actividad ilegal local, relacionada
con la subsistencia y conflictos por de echos).</v>
      </c>
      <c r="E74" s="13">
        <f>'3.Todas las competencia(Fuente'!E235</f>
        <v>0</v>
      </c>
      <c r="F74" s="13" t="str">
        <f>'3.Todas las competencia(Fuente'!F235</f>
        <v>• Submit a set of details norms, standards and operating procedures for addressing threats to PAs.
• Demonstrate supporting knowledge.</v>
      </c>
      <c r="G74" s="13" t="str">
        <f>'3.Todas las competencia(Fuente'!G235</f>
        <v>• Accreditation of prior qualifications and experience.
• Evidence portfolio assessment and interview.</v>
      </c>
      <c r="H74" s="14">
        <f>'3.Todas las competencia(Fuente'!H235</f>
        <v>0</v>
      </c>
    </row>
    <row r="75" spans="1:8" ht="276" x14ac:dyDescent="0.3">
      <c r="A75" s="360" t="str">
        <f>'3.Todas las competencia(Fuente'!A236</f>
        <v>LAR 4.4</v>
      </c>
      <c r="B75" s="363" t="str">
        <f>'3.Todas las competencia(Fuente'!B236</f>
        <v>Coordinar estrategias para la fiscalización del cumplimiento de la ley, así como operaciones con otras agencias.</v>
      </c>
      <c r="C75" s="362" t="str">
        <f>'3.Todas las competencia(Fuente'!C236</f>
        <v>● Trabajar con el poder judicial y con agencias nacionales para la
fiscalización del cumplimiento de la ley y la seguridad, para hacer
cumplir la legislación sobre biodiversidad y áreas protegidas.
● Las agencias pueden incluir policías, guardias fronterizos, servicios
militares y de seguridad.
● Establecer mecanismos para operaciones conjuntas e intercambio de
información.
● Establecer mecanismos de cooperación internacional y transfronteriza.</v>
      </c>
      <c r="D75" s="13" t="str">
        <f>'3.Todas las competencia(Fuente'!D236</f>
        <v>● Agencias nacionales de seguridad y
cumplimiento de la ley, sus mandatos y
responsabilidades.
● Iniciativas y acuerdos internacionales para
combatir la caza furtiva y el comercio de vida
silvestre.</v>
      </c>
      <c r="E75" s="13">
        <f>'3.Todas las competencia(Fuente'!E236</f>
        <v>0</v>
      </c>
      <c r="F75" s="13" t="str">
        <f>'3.Todas las competencia(Fuente'!F236</f>
        <v>• Submit evidence of effective interagency coordination of law enforcement activities.
• Demonstrate supporting knowledge.</v>
      </c>
      <c r="G75" s="13" t="str">
        <f>'3.Todas las competencia(Fuente'!G236</f>
        <v>• Accreditation of prior qualifications and experience.
• Evidence portfolio assessment and interview.</v>
      </c>
      <c r="H75" s="14">
        <f>'3.Todas las competencia(Fuente'!H236</f>
        <v>0</v>
      </c>
    </row>
    <row r="76" spans="1:8" ht="140.4" x14ac:dyDescent="0.3">
      <c r="A76" s="360" t="str">
        <f>'3.Todas las competencia(Fuente'!A237</f>
        <v>LAR 4.5</v>
      </c>
      <c r="B76" s="363" t="str">
        <f>'3.Todas las competencia(Fuente'!B237</f>
        <v>Contribuir significativamente al desarrollo de políticas
internacional y / o respuestas legales a las principales amenazas que afectan la biodiversidad y las áreas protegidas.</v>
      </c>
      <c r="C76" s="362" t="str">
        <f>'3.Todas las competencia(Fuente'!C237</f>
        <v>● Participar en iniciativas internacionales contra los delitos a la vida
silvestre y el ambiente. (por ejemplo, a través de organizaciones como
CITES, TRAFFIC, etc.).</v>
      </c>
      <c r="D76" s="13" t="str">
        <f>'3.Todas las competencia(Fuente'!D237</f>
        <v>● Leyes, políticas e iniciativas internacionales
relevantes.
● Opciones y ejemplos de buenas prácticas para
mejorar el cumplimiento de la ley y la seguridad
dentro y en los alrededores de las APs.</v>
      </c>
      <c r="E76" s="13">
        <f>'3.Todas las competencia(Fuente'!E237</f>
        <v>0</v>
      </c>
      <c r="F76" s="13" t="str">
        <f>'3.Todas las competencia(Fuente'!F237</f>
        <v>• Submit evidence of significant high level participation in international efforts against wildlife and environmental crime. 
• Demonstrate supporting knowledge.</v>
      </c>
      <c r="G76" s="13" t="str">
        <f>'3.Todas las competencia(Fuente'!G237</f>
        <v>• Accreditation of prior qualifications and experience.
• Evidence portfolio assessment and interview.</v>
      </c>
      <c r="H76" s="14">
        <f>'3.Todas las competencia(Fuente'!H237</f>
        <v>0</v>
      </c>
    </row>
    <row r="77" spans="1:8" ht="109.2" x14ac:dyDescent="0.3">
      <c r="A77" s="320" t="str">
        <f>'3.Todas las competencia(Fuente'!A275</f>
        <v>CATEGORÍA</v>
      </c>
      <c r="B77" s="341" t="str">
        <f>'3.Todas las competencia(Fuente'!B275</f>
        <v>COM. COMUNIDADES Y ASPECTOS CULTURALES</v>
      </c>
      <c r="C77" s="326" t="str">
        <f>'3.Todas las competencia(Fuente'!C275</f>
        <v xml:space="preserve">
Establecer sistemas de gobernanza y manejo de áreas protegidas que aborden las necesidades y derechos de las comunidades locales.</v>
      </c>
      <c r="D77" s="167" t="str">
        <f>'3.Todas las competencia(Fuente'!D275</f>
        <v xml:space="preserve"> </v>
      </c>
      <c r="E77" s="167">
        <f>'3.Todas las competencia(Fuente'!E275</f>
        <v>0</v>
      </c>
      <c r="F77" s="167">
        <f>'3.Todas las competencia(Fuente'!F275</f>
        <v>0</v>
      </c>
      <c r="G77" s="167">
        <f>'3.Todas las competencia(Fuente'!G275</f>
        <v>0</v>
      </c>
      <c r="H77" s="38">
        <f>'3.Todas las competencia(Fuente'!H275</f>
        <v>0</v>
      </c>
    </row>
    <row r="78" spans="1:8" ht="374.4" x14ac:dyDescent="0.3">
      <c r="A78" s="313" t="str">
        <f>'3.Todas las competencia(Fuente'!A277</f>
        <v>COM 4</v>
      </c>
      <c r="B78" s="342" t="str">
        <f>'3.Todas las competencia(Fuente'!B277</f>
        <v>COMUNIDADES Y ASPECTOS CULTURALES.
NIVEL 4</v>
      </c>
      <c r="C78" s="327" t="str">
        <f>'3.Todas las competencia(Fuente'!C277</f>
        <v>Asegurar el reconocimiento de los derechos y necesidades de las comunidades en todo el sistema, y permitir la participación comunitaria en la gobernanza y gestión de las áreas protegidas.</v>
      </c>
      <c r="D78" s="282" t="str">
        <f>'3.Todas las competencia(Fuente'!D277</f>
        <v xml:space="preserve">● Diversidad de actores interesados,
comunidades y culturas dentro del sistema
de APs y sus alrededores.
● Políticas, legislación nacional e
internacional, planes y programas de
asistencia relevantes para las áreas
protegidas, comunidades locales, pueblos
indígenas y derechos humanos.
● Principios del consentimiento libre, previo e
informado.
● Enfoques basados en derechos para el
desarrollo y manejo de recursos naturales.
</v>
      </c>
      <c r="E78" s="283" t="str">
        <f>'3.Todas las competencia(Fuente'!E277</f>
        <v xml:space="preserve"> PPP 4; ORG 4; AWA 4; CAC 4; TEC 2 ADR 4; LAR 4</v>
      </c>
      <c r="F78" s="168" t="str">
        <f>'3.Todas las competencia(Fuente'!F277</f>
        <v>EXAMPLE PERFORMANCE CRITERIA</v>
      </c>
      <c r="G78" s="168" t="str">
        <f>'3.Todas las competencia(Fuente'!G277</f>
        <v>EXAMPLE MEANS OF ASSESSMENT</v>
      </c>
      <c r="H78" s="64" t="str">
        <f>'3.Todas las competencia(Fuente'!H277</f>
        <v>RECOMMENDED PRIOR COMPETENCE REQUIREMENTS FOR THE LEVEL</v>
      </c>
    </row>
    <row r="79" spans="1:8" ht="72" x14ac:dyDescent="0.35">
      <c r="A79" s="314" t="str">
        <f>'3.Todas las competencia(Fuente'!A278</f>
        <v>Código</v>
      </c>
      <c r="B79" s="26" t="str">
        <f>'3.Todas las competencia(Fuente'!B278</f>
        <v>Declaración de la competencia. El individuo deberá ser capaz de:</v>
      </c>
      <c r="C79" s="328" t="str">
        <f>'3.Todas las competencia(Fuente'!C278</f>
        <v>Detalles, alcance y variaciones.
Una breve explicación de la competencia.</v>
      </c>
      <c r="D79" s="147" t="str">
        <f>'3.Todas las competencia(Fuente'!D278</f>
        <v>Principales requerimientos de conocimiento para la competencia.</v>
      </c>
      <c r="E79" s="147" t="str">
        <f>'3.Todas las competencia(Fuente'!E278</f>
        <v xml:space="preserve"> </v>
      </c>
      <c r="F79" s="172" t="str">
        <f>'3.Todas las competencia(Fuente'!F278</f>
        <v>Example performance criteria for certification</v>
      </c>
      <c r="G79" s="172" t="str">
        <f>'3.Todas las competencia(Fuente'!G278</f>
        <v>Example means of assessment</v>
      </c>
      <c r="H79" s="98" t="str">
        <f>'3.Todas las competencia(Fuente'!H278</f>
        <v>UNI; COM 3; CAC 3</v>
      </c>
    </row>
    <row r="80" spans="1:8" ht="358.8" x14ac:dyDescent="0.3">
      <c r="A80" s="360" t="str">
        <f>'3.Todas las competencia(Fuente'!A279</f>
        <v>COM 4.1</v>
      </c>
      <c r="B80" s="363" t="str">
        <f>'3.Todas las competencia(Fuente'!B279</f>
        <v>Facilitar el reconocimiento formal de los roles, derechos y necesidades de las comunidades locales e indígenas dentro y en los alrededores de las áreas protegidas.</v>
      </c>
      <c r="C80" s="362" t="str">
        <f>'3.Todas las competencia(Fuente'!C279</f>
        <v>● Garantizar que los derechos e intereses de las comunidades locales y los
pueblos indígenas (CL y PI) se reflejen adecuadamente en las políticas,
leyes, regulaciones y procedimientos relevantes para las áreas protegidas.
● Promover el reconocimiento formal de los roles, derechos y necesidades
de las CL y los PI (por ejemplo, a través de la legislación, políticas para un
sistema de áreas protegidas, acuerdos negociados con grupos indígenas
y comunitarios, etc.).
● Promover la adopción de los principios del consentimiento libre previo e
informado.
● Promover el cumplimiento de convenios internacionales y otros acuerdos.</v>
      </c>
      <c r="D80" s="13" t="str">
        <f>'3.Todas las competencia(Fuente'!D279</f>
        <v>● Leyes, políticas y prácticas relacionadas
con comunidades, recursos naturales y
áreas protegidas.
● Relaciones entre PI, CL y áreas protegidas.
● Principales individuos / organizaciones que
representan los PI y CL.
● Convenios internacionales y acuerdos
relevantes.</v>
      </c>
      <c r="E80" s="13">
        <f>'3.Todas las competencia(Fuente'!E279</f>
        <v>0</v>
      </c>
      <c r="F80" s="13" t="str">
        <f>'3.Todas las competencia(Fuente'!F279</f>
        <v>• Submit an analysis of requirements for improving the legal and regulatory framework.
• Documented and verified relevant contributions a national strategy. plan, or project (e.g. PA System Plan, NBSAP, NEAP).
• Demonstrate supporting knowledge.</v>
      </c>
      <c r="G80" s="13" t="str">
        <f>'3.Todas las competencia(Fuente'!G279</f>
        <v>• Accreditation of prior qualifications and experience.
• Evidence portfolio assessment.</v>
      </c>
      <c r="H80" s="14">
        <f>'3.Todas las competencia(Fuente'!H279</f>
        <v>0</v>
      </c>
    </row>
    <row r="81" spans="1:8" ht="409.6" x14ac:dyDescent="0.3">
      <c r="A81" s="360" t="str">
        <f>'3.Todas las competencia(Fuente'!A280</f>
        <v>COM 4.2</v>
      </c>
      <c r="B81" s="363" t="str">
        <f>'3.Todas las competencia(Fuente'!B280</f>
        <v>Facilitar la integración de las necesidades y derechos de comunidades locales e indígenas, en la gobernanza y
gestión de las áreas protegidas.</v>
      </c>
      <c r="C81" s="362" t="str">
        <f>'3.Todas las competencia(Fuente'!C280</f>
        <v>● Coordinar evaluaciones del estado, necesidades y derechos de las comunidades
locales e indígenas dentro y en los alrededores de las áreas protegidas.
● Asegurar que las autoridades de gestión del AP respeten las leyes
y regulaciones que afectan las comunidades locales, los pueblos
indígenas y sus derechos de acceso y uso de los recursos (incluyendo la
consideración de las leyes, derechos y conocimientos tradicionales).
● Organizar programas relacionados con capacitación y sensibilización
para tomadores de decisiones, personal de áreas protegidas y para las
comunidades locales.
● Facilitar el establecimiento de áreas/ zonas conservadas por la comunidad.
● Movilizar recursos para apoyar el desarrollo de la comunidad ubicada
dentro y en los alrededores de las AP.</v>
      </c>
      <c r="D81" s="13" t="str">
        <f>'3.Todas las competencia(Fuente'!D280</f>
        <v>● Política y legislación nacional relevante.
● Acuerdos internacionales relacionados con
comunidades locales, pueblos indígenas y
áreas protegidas.
● Detalles de los principales actores locales
interesados, comunidades y pueblos
indígenas asociados con áreas protegidas
en el sistema nacional.
● Opciones y ejemplos de mejora y que
aseguren los derechos de las comunidades
de las AP.</v>
      </c>
      <c r="E81" s="13">
        <f>'3.Todas las competencia(Fuente'!E280</f>
        <v>0</v>
      </c>
      <c r="F81" s="13" t="str">
        <f>'3.Todas las competencia(Fuente'!F280</f>
        <v>• Submit evidence of active and effective promotion and support of community roles and rights across a  PA system.
• Demonstrate supporting knowledge.</v>
      </c>
      <c r="G81" s="13" t="str">
        <f>'3.Todas las competencia(Fuente'!G280</f>
        <v>• Accreditation of prior qualifications and experience.
• Evidence portfolio assessment. 
• Testimony of PA communities or indigenous peoples’ groups.</v>
      </c>
      <c r="H81" s="14">
        <f>'3.Todas las competencia(Fuente'!H280</f>
        <v>0</v>
      </c>
    </row>
    <row r="82" spans="1:8" ht="358.8" x14ac:dyDescent="0.3">
      <c r="A82" s="360" t="str">
        <f>'3.Todas las competencia(Fuente'!A281</f>
        <v>COM 4.3</v>
      </c>
      <c r="B82" s="363" t="str">
        <f>'3.Todas las competencia(Fuente'!B281</f>
        <v>Institucionalizar la participación formal de las comunidades locales en la gobernanza y manejo de áreas protegidas.</v>
      </c>
      <c r="C82" s="362" t="str">
        <f>'3.Todas las competencia(Fuente'!C281</f>
        <v>● Fomentar activamente y habilitar formas apropiadas de gobernanza
participativa de áreas protegidas (por ejemplo, mediante el establecimiento de
un rango de categorías de APs y sistemas de gestión que permiten el apoyo y
la participación de la comunidad, formalizando mecanismos para la gobernanza
participativa, apoyando a los directores de APs para establecer una gobernanza
participativa, reconociendo Áreas Conservadas por la Comunidad, etc.)
● Facilitar el acceso de personal de las APs y las comunidades locales a
información, orientación, capacitación y apoyo para mejorar la gobernanza.</v>
      </c>
      <c r="D82" s="13" t="str">
        <f>'3.Todas las competencia(Fuente'!D281</f>
        <v>● Política y legislación internacional sobre
gobernanza de las APs y los recursos
naturales.
● Opciones y ejemplos de buenas prácticas para
mejorar / ampliar la gobernanza de las AP.
● Gobernanza y categorías de manejo
de la UICN para las áreas protegidas y
lineamientos relacionados.</v>
      </c>
      <c r="E82" s="13">
        <f>'3.Todas las competencia(Fuente'!E281</f>
        <v>0</v>
      </c>
      <c r="F82" s="13" t="str">
        <f>'3.Todas las competencia(Fuente'!F281</f>
        <v>• Submit evidence of active and effective introduction of appropriate forms of participatory governance across the PA system.
• Demonstrate supporting knowledge.</v>
      </c>
      <c r="G82" s="13" t="str">
        <f>'3.Todas las competencia(Fuente'!G281</f>
        <v xml:space="preserve">• Accreditation of prior qualifications and experience.
• Evidence portfolio assessment.
• Testimony of PA communities or indigenous peoples’ groups.
</v>
      </c>
      <c r="H82" s="14">
        <f>'3.Todas las competencia(Fuente'!H281</f>
        <v>0</v>
      </c>
    </row>
    <row r="83" spans="1:8" ht="289.8" x14ac:dyDescent="0.3">
      <c r="A83" s="360" t="str">
        <f>'3.Todas las competencia(Fuente'!A282</f>
        <v>COM 4.4</v>
      </c>
      <c r="B83" s="363" t="str">
        <f>'3.Todas las competencia(Fuente'!B282</f>
        <v>Coordinar iniciativas para apoyar la distribución  justa y equitativa de los beneficios derivados del uso de recursos genéticos (acceso y participación de los beneficios)</v>
      </c>
      <c r="C83" s="362" t="str">
        <f>'3.Todas las competencia(Fuente'!C282</f>
        <v>● Coordinar evaluaciones de la situación actual en relación con el acceso y
la participación de los beneficios
● Fomentar el establecimiento de legislación nacional, regulaciones y
procesos para el acceso y la participación de los beneficios
● Apoyar a los gestores de áreas protegidas en la aplicación de
mecanismos locales de acceso y la participación de los beneficios
● Organizar programas relevantes de capacitación y sensibilización para
tomadores de decisión y personal de áreas protegidas.</v>
      </c>
      <c r="D83" s="13" t="str">
        <f>'3.Todas las competencia(Fuente'!D282</f>
        <v>● Disposiciones del Protocolo de Nagoya.
● Mejores prácticas internacionales y estudios
de casos con respecto al acceso y la
participación de los beneficios
● Política nacional y legislación sobre acceso
y participación de los beneficios</v>
      </c>
      <c r="E83" s="13">
        <f>'3.Todas las competencia(Fuente'!E282</f>
        <v>0</v>
      </c>
      <c r="F83" s="13" t="str">
        <f>'3.Todas las competencia(Fuente'!F282</f>
        <v>• Submit evidence of active and effective introduction of appropriate forms of participatory governance across the PA system.
• Demonstrate supporting knowledge.</v>
      </c>
      <c r="G83" s="13" t="str">
        <f>'3.Todas las competencia(Fuente'!G282</f>
        <v xml:space="preserve">• Accreditation of prior qualifications and experience.
• Evidence portfolio assessment.
• Testimony of PA communities or indigenous peoples’ groups.
</v>
      </c>
      <c r="H83" s="14">
        <f>'3.Todas las competencia(Fuente'!H282</f>
        <v>0</v>
      </c>
    </row>
    <row r="84" spans="1:8" ht="234.6" x14ac:dyDescent="0.3">
      <c r="A84" s="360" t="str">
        <f>'3.Todas las competencia(Fuente'!A283</f>
        <v>COM 4.5</v>
      </c>
      <c r="B84" s="363" t="str">
        <f>'3.Todas las competencia(Fuente'!B283</f>
        <v>Contribuir significativamente con iniciativas internacionales
para mejorar el compromiso de las comunidades locales e
indígenas en la gestión de las áreas protegidas.</v>
      </c>
      <c r="C84" s="362" t="str">
        <f>'3.Todas las competencia(Fuente'!C283</f>
        <v>● Realizar una contribución significativa y econocida internacionalmente al
compromiso positivo de los pueblos indígenas y las comunidades locales
en el manejo de áreas protegidas (por ejemplo, a través de publicación
especializada de lineamientos, mantener una membresía activa dentro
de un grupo de especialistas de la UICN, presentación en conferencia o
brindar capacitación de alto nivel, etc.).</v>
      </c>
      <c r="D84" s="13" t="str">
        <f>'3.Todas las competencia(Fuente'!D283</f>
        <v>● Política y legislación internacional sobre
● gobernanza de las APs y los recursos
naturales.
● Opciones y ejemplos de mejores prácticas
para mejorar / extender la gobernanza de
las AP.</v>
      </c>
      <c r="E84" s="13">
        <f>'3.Todas las competencia(Fuente'!E283</f>
        <v>0</v>
      </c>
      <c r="F84" s="13" t="str">
        <f>'3.Todas las competencia(Fuente'!F283</f>
        <v>• Submit evidence of track record of international activities and contributions.
• Demonstrate supporting knowledge.</v>
      </c>
      <c r="G84" s="13" t="str">
        <f>'3.Todas las competencia(Fuente'!G283</f>
        <v xml:space="preserve">• Accreditation of prior qualifications and experience.
• Evidence portfolio assessment.
</v>
      </c>
      <c r="H84" s="14">
        <f>'3.Todas las competencia(Fuente'!H283</f>
        <v>0</v>
      </c>
    </row>
    <row r="85" spans="1:8" ht="109.2" x14ac:dyDescent="0.3">
      <c r="A85" s="320" t="str">
        <f>'3.Todas las competencia(Fuente'!A310</f>
        <v>CATEGORÍA</v>
      </c>
      <c r="B85" s="341" t="str">
        <f>'3.Todas las competencia(Fuente'!B310</f>
        <v>TRP. TURISMO, RECREACIÓN Y USO PÚBLICO</v>
      </c>
      <c r="C85" s="326" t="str">
        <f>'3.Todas las competencia(Fuente'!C310</f>
        <v>Brindar oportunidades de turismo y recreación que sean ambiental y económicamente sostenibles, tanto dentro como en los alrededores de las áreas protegidas.</v>
      </c>
      <c r="D85" s="125" t="str">
        <f>'3.Todas las competencia(Fuente'!D310</f>
        <v xml:space="preserve"> </v>
      </c>
      <c r="E85" s="125">
        <f>'3.Todas las competencia(Fuente'!E310</f>
        <v>0</v>
      </c>
      <c r="F85" s="125">
        <f>'3.Todas las competencia(Fuente'!F310</f>
        <v>0</v>
      </c>
      <c r="G85" s="125">
        <f>'3.Todas las competencia(Fuente'!G310</f>
        <v>0</v>
      </c>
      <c r="H85" s="125">
        <f>'3.Todas las competencia(Fuente'!H310</f>
        <v>0</v>
      </c>
    </row>
    <row r="86" spans="1:8" ht="234" x14ac:dyDescent="0.3">
      <c r="A86" s="313" t="str">
        <f>'3.Todas las competencia(Fuente'!A312</f>
        <v>TRP 4</v>
      </c>
      <c r="B86" s="342" t="str">
        <f>'3.Todas las competencia(Fuente'!B312</f>
        <v>TURISMO, RECREACION Y USO PUBLICO.
NIVEL 4</v>
      </c>
      <c r="C86" s="327" t="str">
        <f>'3.Todas las competencia(Fuente'!C312</f>
        <v>Facilitar la prestación de oportunidades en todo el sistema, para el turismo y la recreación, que sean ambiental y económicamente sostenibles.</v>
      </c>
      <c r="D86" s="282" t="str">
        <f>'3.Todas las competencia(Fuente'!D312</f>
        <v xml:space="preserve">● Política y legislación nacional e internacional
relacionada con turismo.
● Tendencias nacionales e internacionales del
turismo.
● Significados de los dife entes tipos de turismo
(ecoturismo, agroturismo, turismo basado en la
naturaleza, etc.)
● Funcionamiento del sector turístico.
</v>
      </c>
      <c r="E86" s="283" t="str">
        <f>'3.Todas las competencia(Fuente'!E312</f>
        <v>PPP 4; ORG 4; AWA 4; CAC 4; TEC 2; ADR 4</v>
      </c>
      <c r="F86" s="168" t="str">
        <f>'3.Todas las competencia(Fuente'!F312</f>
        <v>EXAMPLE PERFORMANCE CRITERIA</v>
      </c>
      <c r="G86" s="168" t="str">
        <f>'3.Todas las competencia(Fuente'!G312</f>
        <v>EXAMPLE MEANS OF ASSESSMENT</v>
      </c>
      <c r="H86" s="64" t="str">
        <f>'3.Todas las competencia(Fuente'!H312</f>
        <v>RECOMMENDED PRIOR COMPETENCE REQUIREMENTS FOR THE LEVEL</v>
      </c>
    </row>
    <row r="87" spans="1:8" ht="72" x14ac:dyDescent="0.3">
      <c r="A87" s="314" t="str">
        <f>'3.Todas las competencia(Fuente'!A313</f>
        <v>Código</v>
      </c>
      <c r="B87" s="26" t="str">
        <f>'3.Todas las competencia(Fuente'!B313</f>
        <v>Declaración de la competencia. El individuo deberá ser capaz de:</v>
      </c>
      <c r="C87" s="329" t="str">
        <f>'3.Todas las competencia(Fuente'!C313</f>
        <v>Detalles, alcance y variaciones.
Una breve explicación de la competencia.</v>
      </c>
      <c r="D87" s="137" t="str">
        <f>'3.Todas las competencia(Fuente'!D313</f>
        <v>Principales requerimientos de conocimiento para la competencia.</v>
      </c>
      <c r="E87" s="137" t="str">
        <f>'3.Todas las competencia(Fuente'!E313</f>
        <v xml:space="preserve"> </v>
      </c>
      <c r="F87" s="172" t="str">
        <f>'3.Todas las competencia(Fuente'!F313</f>
        <v>Example performance criteria for certification</v>
      </c>
      <c r="G87" s="172" t="str">
        <f>'3.Todas las competencia(Fuente'!G313</f>
        <v>Example means of assessment</v>
      </c>
      <c r="H87" s="98" t="str">
        <f>'3.Todas las competencia(Fuente'!H313</f>
        <v>UNI; TRP 3; CAC 3</v>
      </c>
    </row>
    <row r="88" spans="1:8" ht="220.8" x14ac:dyDescent="0.3">
      <c r="A88" s="360" t="str">
        <f>'3.Todas las competencia(Fuente'!A314</f>
        <v>TRP 4.1</v>
      </c>
      <c r="B88" s="363" t="str">
        <f>'3.Todas las competencia(Fuente'!B314</f>
        <v>Coordinar el desarrollo de una política y estrategia nacional para el uso público, turismo y recreación, dentro y en los
alrededores de las áreas protegidas.</v>
      </c>
      <c r="C88" s="362" t="str">
        <f>'3.Todas las competencia(Fuente'!C314</f>
        <v>● Analizar los marcos legales y regulatorios para el turismo.
● Identificar tipos de actividades de turismo y ecreación tanto
apropiadas como incompatibles con las áreas protegidas.
● Desarrollar una estrategia nacional, lineamientos, normas y
procedimientos operativos estandarizados para el acceso público y
desarrollo de actividades en las AP.</v>
      </c>
      <c r="D88" s="13" t="str">
        <f>'3.Todas las competencia(Fuente'!D314</f>
        <v>● Leyes nacionales y políticas para el turismo.
● Funcionamiento del sector turístico nacional.
● Principios y prácticas de turismo sostenible en el
contexto de las AP.
● Oferta actual y oportunidades para el uso
público en AP.</v>
      </c>
      <c r="E88" s="13">
        <f>'3.Todas las competencia(Fuente'!E314</f>
        <v>0</v>
      </c>
      <c r="F88" s="13" t="str">
        <f>'3.Todas las competencia(Fuente'!F314</f>
        <v>• Submit an analysis of requirements for improving the legal and regulatory framework for tourism.
• Submit and mobilise a national/regional strategy for development of sustainable public use, tourism and recreation in PAs.</v>
      </c>
      <c r="G88" s="13" t="str">
        <f>'3.Todas las competencia(Fuente'!G314</f>
        <v>• Accreditation of prior qualifications and experience.
• Evidence portfolio assessment. and interview.</v>
      </c>
      <c r="H88" s="14">
        <f>'3.Todas las competencia(Fuente'!H314</f>
        <v>0</v>
      </c>
    </row>
    <row r="89" spans="1:8" ht="400.2" x14ac:dyDescent="0.3">
      <c r="A89" s="360" t="str">
        <f>'3.Todas las competencia(Fuente'!A315</f>
        <v>TRP 4.2</v>
      </c>
      <c r="B89" s="363" t="str">
        <f>'3.Todas las competencia(Fuente'!B315</f>
        <v>Facilitar la provisión de oportunidades apropiadas para el uso público, turismo y recreación sostenibles, en todo el sistema de áreas protegidas.</v>
      </c>
      <c r="C89" s="362" t="str">
        <f>'3.Todas las competencia(Fuente'!C315</f>
        <v>● Garantizar el establecimiento de APs en categorías que permitan el
turismo y la recreación.
● Apoyar a los directores de APs para desarrollar instalaciones,
oportunidades y programas de recreación, turismo y uso público
apropiados.
● Promover los beneficios del turismo esponsable en las AP, para los
gestores de AP, las comunidades y economías locales.
● Facilitar que el personal de APs tenga acceso a información,
orientación, capacitación, asesoramiento, proyectos, etc.
● Fomentar alianzas con el sector turístico para el desarrollo y
comercialización de instalaciones, servicios y productos turísticos
apropiados.</v>
      </c>
      <c r="D89" s="13" t="str">
        <f>'3.Todas las competencia(Fuente'!D315</f>
        <v>● Oportunidades y limitaciones para el turismo y
recreación en APs en todo el sistema.
● Principios y prácticas de turismo sostenible en el
contexto de las AP.
● Oferta actual y oportunidades para el uso
público en las AP.</v>
      </c>
      <c r="E89" s="13">
        <f>'3.Todas las competencia(Fuente'!E315</f>
        <v>0</v>
      </c>
      <c r="F89" s="13" t="str">
        <f>'3.Todas las competencia(Fuente'!F315</f>
        <v>• Submit evidence of an appropriate and balanced range of opportunities for tourism, recreation and public use across the PA system.
• Demonstrate supporting knowledge.</v>
      </c>
      <c r="G89" s="13" t="str">
        <f>'3.Todas las competencia(Fuente'!G315</f>
        <v>• Accreditation of prior qualifications and experience.
• Evidence portfolio assessment.</v>
      </c>
      <c r="H89" s="14">
        <f>'3.Todas las competencia(Fuente'!H315</f>
        <v>0</v>
      </c>
    </row>
    <row r="90" spans="1:8" ht="165.6" x14ac:dyDescent="0.3">
      <c r="A90" s="360" t="str">
        <f>'3.Todas las competencia(Fuente'!A316</f>
        <v>TRP 4.3</v>
      </c>
      <c r="B90" s="363" t="str">
        <f>'3.Todas las competencia(Fuente'!B316</f>
        <v>Promover las áreas protegidas como destinos para el uso público, el turismo sostenible y la recreación.</v>
      </c>
      <c r="C90" s="362" t="str">
        <f>'3.Todas las competencia(Fuente'!C316</f>
        <v>● Trabajar con autoridades nacionales, agencias y el sector privado para
desarrollar, comercializar y promover oportunidades de turismo en
áreas protegidas.
● Asegurar que se incluyan los sistemas de áreas protegidas en los
planes y políticas nacionales para la promoción del turismo.</v>
      </c>
      <c r="D90" s="13" t="str">
        <f>'3.Todas las competencia(Fuente'!D316</f>
        <v>● Oportunidades para turismo y recreación en AP.
● Funcionamiento y tendencias del sector turístico
(a nivel nacional e internacional).
● Enfoques y técnicas de mercadeo.</v>
      </c>
      <c r="E90" s="13">
        <f>'3.Todas las competencia(Fuente'!E316</f>
        <v>0</v>
      </c>
      <c r="F90" s="13" t="str">
        <f>'3.Todas las competencia(Fuente'!F316</f>
        <v>• Submit a national/regional marketing campaign for public use, tourism and recreation in PAs.
• Demonstrate supporting knowledge.</v>
      </c>
      <c r="G90" s="13" t="str">
        <f>'3.Todas las competencia(Fuente'!G316</f>
        <v>• Accreditation of prior qualifications and experience.
• Evidence portfolio assessment.</v>
      </c>
      <c r="H90" s="14">
        <f>'3.Todas las competencia(Fuente'!H316</f>
        <v>0</v>
      </c>
    </row>
    <row r="91" spans="1:8" ht="207" x14ac:dyDescent="0.3">
      <c r="A91" s="360" t="str">
        <f>'3.Todas las competencia(Fuente'!A317</f>
        <v>TRP 4.4</v>
      </c>
      <c r="B91" s="363" t="str">
        <f>'3.Todas las competencia(Fuente'!B317</f>
        <v>Contribuir significativamente con iniciativas internacionales
para desarrollar turismo sostenible y recreación, dentro y en los alrededores de las áreas protegidas.</v>
      </c>
      <c r="C91" s="362" t="str">
        <f>'3.Todas las competencia(Fuente'!C317</f>
        <v>● Realizar una contribución significativa y econocida internacionalmente
al turismo y la recreación en las APs (por ejemplo, a través de
publicación especializada de lineamientos, mantener una membresía
activa dentro de un grupo de especialistas de la UICN, presentación en
conferencia o brindar capacitación de alto nivel, etc.).</v>
      </c>
      <c r="D91" s="13" t="str">
        <f>'3.Todas las competencia(Fuente'!D317</f>
        <v>● Opciones y ejemplos de buenas prácticas
para mejorar y ampliar el turismo sostenible
y la recreación, tanto dentro como en los
alrededores de las AP.
● Política y legislación internacional sobre turismo
y recreación en APs / áreas rurales.</v>
      </c>
      <c r="E91" s="13">
        <f>'3.Todas las competencia(Fuente'!E317</f>
        <v>0</v>
      </c>
      <c r="F91" s="13" t="str">
        <f>'3.Todas las competencia(Fuente'!F317</f>
        <v>• Submit evidence of track record of contributions.
• Demonstrate supporting knowledge.</v>
      </c>
      <c r="G91" s="13" t="str">
        <f>'3.Todas las competencia(Fuente'!G317</f>
        <v>• Accreditation of prior qualifications and experience.
• Evidence portfolio assessment.</v>
      </c>
      <c r="H91" s="14">
        <f>'3.Todas las competencia(Fuente'!H317</f>
        <v>0</v>
      </c>
    </row>
    <row r="92" spans="1:8" ht="144" x14ac:dyDescent="0.3">
      <c r="A92" s="320" t="str">
        <f>'3.Todas las competencia(Fuente'!A347</f>
        <v>CATEGORÍA</v>
      </c>
      <c r="B92" s="320" t="str">
        <f>'3.Todas las competencia(Fuente'!B347</f>
        <v>AWA. SENSIBILIZACIÓN Y EDUCACIÓN</v>
      </c>
      <c r="C92" s="333" t="str">
        <f>'3.Todas las competencia(Fuente'!C347</f>
        <v>Asegurar que los actores interesados locales, los visitantes, los encargados de la toma de decisiones y el público en general, tengan conciencia de la importancia de las áreas protegidas, su propósito y valores, además, comprendan cómo se gobiernan y gestionan.</v>
      </c>
      <c r="D92" s="140">
        <f>'3.Todas las competencia(Fuente'!D347</f>
        <v>0</v>
      </c>
      <c r="E92" s="140">
        <f>'3.Todas las competencia(Fuente'!E347</f>
        <v>0</v>
      </c>
      <c r="F92" s="167">
        <f>'3.Todas las competencia(Fuente'!F347</f>
        <v>0</v>
      </c>
      <c r="G92" s="167">
        <f>'3.Todas las competencia(Fuente'!G347</f>
        <v>0</v>
      </c>
      <c r="H92" s="38">
        <f>'3.Todas las competencia(Fuente'!H347</f>
        <v>0</v>
      </c>
    </row>
    <row r="93" spans="1:8" ht="171.6" x14ac:dyDescent="0.3">
      <c r="A93" s="313" t="str">
        <f>'3.Todas las competencia(Fuente'!A349</f>
        <v>AWA 4</v>
      </c>
      <c r="B93" s="313" t="str">
        <f>'3.Todas las competencia(Fuente'!B349</f>
        <v>SENSIBILIZACION Y EDUCACIÓN.
NIVEL 4</v>
      </c>
      <c r="C93" s="308" t="str">
        <f>'3.Todas las competencia(Fuente'!C349</f>
        <v>Promover la concientización nacional e internacional sobre un sistema de áreas protegidas, su finalidad y valores.</v>
      </c>
      <c r="D93" s="282" t="str">
        <f>'3.Todas las competencia(Fuente'!D349</f>
        <v>● Principios y práctica de la comunicación,
campañas de sensibilización, promoción y
mercadeo social.
● Mejores prácticas y ejemplos globales
relevantes (p. Ej. a través de UICN,
Convenciones, CDB).</v>
      </c>
      <c r="E93" s="283" t="str">
        <f>'3.Todas las competencia(Fuente'!E349</f>
        <v xml:space="preserve"> TRP 4; PPP 4; FRM 4: PPP 4: ORG 4; CAC 4; TEC 2; ADR 4</v>
      </c>
      <c r="F93" s="168" t="str">
        <f>'3.Todas las competencia(Fuente'!F349</f>
        <v>EXAMPLE PERFORMANCE CRITERIA</v>
      </c>
      <c r="G93" s="168" t="str">
        <f>'3.Todas las competencia(Fuente'!G349</f>
        <v>EXAMPLE MEANS OF ASSESSMENT</v>
      </c>
      <c r="H93" s="64" t="str">
        <f>'3.Todas las competencia(Fuente'!H349</f>
        <v>RECOMMENDED PRIOR COMPETENCE REQUIREMENTS FOR THE LEVEL</v>
      </c>
    </row>
    <row r="94" spans="1:8" ht="72" x14ac:dyDescent="0.3">
      <c r="A94" s="314" t="str">
        <f>'3.Todas las competencia(Fuente'!A350</f>
        <v>Código</v>
      </c>
      <c r="B94" s="314" t="str">
        <f>'3.Todas las competencia(Fuente'!B350</f>
        <v>Declaración de la competencia. El individuo deberá ser capaz de:</v>
      </c>
      <c r="C94" s="309" t="str">
        <f>'3.Todas las competencia(Fuente'!C350</f>
        <v>Detalles, alcance y variaciones.
Una breve explicación de la competencia.</v>
      </c>
      <c r="D94" s="137" t="str">
        <f>'3.Todas las competencia(Fuente'!D350</f>
        <v>Principales requerimientos de conocimiento para la competencia.</v>
      </c>
      <c r="E94" s="137" t="str">
        <f>'3.Todas las competencia(Fuente'!E350</f>
        <v xml:space="preserve"> </v>
      </c>
      <c r="F94" s="172" t="str">
        <f>'3.Todas las competencia(Fuente'!F350</f>
        <v>Example performance criteria for certification</v>
      </c>
      <c r="G94" s="172" t="str">
        <f>'3.Todas las competencia(Fuente'!G350</f>
        <v>Example means of assessment</v>
      </c>
      <c r="H94" s="98" t="str">
        <f>'3.Todas las competencia(Fuente'!H350</f>
        <v>UNI; AWA 3; CAC 3</v>
      </c>
    </row>
    <row r="95" spans="1:8" ht="179.4" x14ac:dyDescent="0.3">
      <c r="A95" s="360" t="str">
        <f>'3.Todas las competencia(Fuente'!A351</f>
        <v>AWA 4.1</v>
      </c>
      <c r="B95" s="363" t="str">
        <f>'3.Todas las competencia(Fuente'!B351</f>
        <v>Coordinar el desarrollo de una estrategia de visibilidad, sensibilización y educación, a través de un sistema de áreas
protegidas.</v>
      </c>
      <c r="C95" s="362" t="str">
        <f>'3.Todas las competencia(Fuente'!C351</f>
        <v>● Desarrollar una imagen nacional para un sistema de AP.
● Identificar audiencias, mensajes y medios clave para la sensibilización y
la educación.
● Desarrollar una estrategia nacional, estándares y orientación para la
comunicación, sensibilización, interpretación, educación y diseño.</v>
      </c>
      <c r="D95" s="13" t="str">
        <f>'3.Todas las competencia(Fuente'!D351</f>
        <v>● Procesos para desarrollar una estrategia de
comunicación.
● Características del sistema de áreas protegidas.
● Principios de comunicación efectiva y diseño.</v>
      </c>
      <c r="E95" s="13">
        <f>'3.Todas las competencia(Fuente'!E351</f>
        <v>0</v>
      </c>
      <c r="F95" s="13" t="str">
        <f>'3.Todas las competencia(Fuente'!F351</f>
        <v>• Submit a communication and awareness strategy for the PA system.
• Documented and verified relevant contributions a national strategy. plan, or project (e.g. PA System Plan, NBSAP, NEAP).
• Demonstrate supporting knowledge.</v>
      </c>
      <c r="G95" s="13" t="str">
        <f>'3.Todas las competencia(Fuente'!G351</f>
        <v>• Accreditation of prior qualifications and experience.
• Evidence portfolio assessment.</v>
      </c>
      <c r="H95" s="14">
        <f>'3.Todas las competencia(Fuente'!H351</f>
        <v>0</v>
      </c>
    </row>
    <row r="96" spans="1:8" ht="317.39999999999998" x14ac:dyDescent="0.3">
      <c r="A96" s="360" t="str">
        <f>'3.Todas las competencia(Fuente'!A352</f>
        <v>AWA 4.2</v>
      </c>
      <c r="B96" s="363" t="str">
        <f>'3.Todas las competencia(Fuente'!B352</f>
        <v>Promover concientización y comprensión a escala nacional sobre el sistema de áreas protegidas y sus valores.</v>
      </c>
      <c r="C96" s="362" t="str">
        <f>'3.Todas las competencia(Fuente'!C352</f>
        <v>● Explicar, representar y mantener el perfil de un sistema de APs a través
de eventos, trabajo en los medios, participación en conferencias, foros
de políticas, campañas, etc.
● Coordinar campañas nacionales de sensibilización enfocadas en áreas
protegidas.
● Establecer mecanismos para el diálogo y el intercambio de información
entre funcionarios de áreas protegidas, actores interesados, sectores
relevantes y la sociedad civil.
● Presentar argumentos detallados y justificaciones para el apoyo
gubernamental y sectorial de las APs y la biodiversidad.</v>
      </c>
      <c r="D96" s="13" t="str">
        <f>'3.Todas las competencia(Fuente'!D352</f>
        <v>● Detalles del sistema de áreas protegidas.
● Variedad de actores interesados relevantes para
la gestión de AP.
● Técnicas de comunicación y promoción.
● Oportunidades nacionales e internacionales y
foros para realizar campañas de sensibilización.
● Concientización de los medios.</v>
      </c>
      <c r="E96" s="13">
        <f>'3.Todas las competencia(Fuente'!E352</f>
        <v>0</v>
      </c>
      <c r="F96" s="13" t="str">
        <f>'3.Todas las competencia(Fuente'!F352</f>
        <v>• Submit evidence of extensive track record of relevant activities for raising awareness of and promoting conservation of biodiversity and PAs.
• Demonstrate supporting knowledge.</v>
      </c>
      <c r="G96" s="13" t="str">
        <f>'3.Todas las competencia(Fuente'!G352</f>
        <v>• Accreditation of prior qualifications and experience.
• Evidence portfolio assessment.</v>
      </c>
      <c r="H96" s="14">
        <f>'3.Todas las competencia(Fuente'!H352</f>
        <v>0</v>
      </c>
    </row>
    <row r="97" spans="1:8" ht="220.8" x14ac:dyDescent="0.3">
      <c r="A97" s="360" t="str">
        <f>'3.Todas las competencia(Fuente'!A353</f>
        <v>AWA 4.3</v>
      </c>
      <c r="B97" s="363" t="str">
        <f>'3.Todas las competencia(Fuente'!B353</f>
        <v>Promover la inclusión de aspectos de las áreas protegidas y la
biodiversidad en el currículo educativo.</v>
      </c>
      <c r="C97" s="362" t="str">
        <f>'3.Todas las competencia(Fuente'!C353</f>
        <v>● Promover la inclusión de los temas de APs / biodiversidad en la malla
curricular de los programas educativos en todos los niveles.
● Facilitar el acceso a información y materiales para el desarrollo
curricular a las autoridades educativas.
● Promover el desarrollo de cursos y planes de estudio universitarios en
conservación aplicada y manejo de áreas protegidas.</v>
      </c>
      <c r="D97" s="13" t="str">
        <f>'3.Todas las competencia(Fuente'!D353</f>
        <v>● Estructura y funcionamiento del sector
educativo.
● Requisitos para el desarrollo de mallas
curriculares y programas educativos.</v>
      </c>
      <c r="E97" s="13">
        <f>'3.Todas las competencia(Fuente'!E353</f>
        <v>0</v>
      </c>
      <c r="F97" s="13" t="str">
        <f>'3.Todas las competencia(Fuente'!F353</f>
        <v>• Submit evidence of successful efforts incorporate protected areas and biodiversity conservation into educational curricula and courses.
• Demonstrate supporting knowledge.</v>
      </c>
      <c r="G97" s="13" t="str">
        <f>'3.Todas las competencia(Fuente'!G353</f>
        <v>• Accreditation of prior qualifications and experience.
• Evidence portfolio assessment. and interview.</v>
      </c>
      <c r="H97" s="14">
        <f>'3.Todas las competencia(Fuente'!H353</f>
        <v>0</v>
      </c>
    </row>
    <row r="98" spans="1:8" ht="172.5" customHeight="1" x14ac:dyDescent="0.3">
      <c r="A98" s="360" t="str">
        <f>'3.Todas las competencia(Fuente'!A354</f>
        <v>AWA 4.4</v>
      </c>
      <c r="B98" s="363" t="str">
        <f>'3.Todas las competencia(Fuente'!B354</f>
        <v>Contribuir significativamente con iniciativas internacionales
para mejorar la concientización, la educación y la información
relacionada con las áreas protegidas.</v>
      </c>
      <c r="C98" s="362" t="str">
        <f>'3.Todas las competencia(Fuente'!C354</f>
        <v>● Realizar una contribución significativa y econocida internacionalmente
a la educación y la concientización de áreas protegidas (por ejemplo,
a través de publicación especializada de lineamientos, mantener una
membresía activa dentro de un grupo de especialistas de la UICN,
presentación en conferencia o brindar capacitación de alto nivel, etc.).</v>
      </c>
      <c r="D98" s="13" t="str">
        <f>'3.Todas las competencia(Fuente'!D354</f>
        <v>● Opciones para el desarrollo de buenas prácticas
y ejemplos para mejorar la sensibilización,
educación e interpretación dentro y alrededor
de las AP.
● Política internacional y legislación relacionada
con la sensibilización, educación y medios de
comunicación.</v>
      </c>
      <c r="E98" s="13">
        <f>'3.Todas las competencia(Fuente'!E354</f>
        <v>0</v>
      </c>
      <c r="F98" s="13" t="str">
        <f>'3.Todas las competencia(Fuente'!F354</f>
        <v>• Submit evidence of extensive track record of contributions.
• Demonstrate supporting knowledge.</v>
      </c>
      <c r="G98" s="13" t="str">
        <f>'3.Todas las competencia(Fuente'!G354</f>
        <v>• Accreditation of prior qualifications and experience.
• Evidence portfolio assessment.</v>
      </c>
      <c r="H98" s="14">
        <f>'3.Todas las competencia(Fuente'!H354</f>
        <v>0</v>
      </c>
    </row>
  </sheetData>
  <sheetProtection algorithmName="SHA-512" hashValue="CImiALLcnw76qIvnSKRq4/0qgWajXm4bp34R7nSxTLwVJJLZFkMbE1Z4VFGuLsHq0ikUpwB+IYqeJ9HI2T8LNw==" saltValue="EskQLFdNqrZPKz+NrZGgCA==" spinCount="100000" sheet="1" objects="1" scenarios="1" autoFilter="0"/>
  <mergeCells count="1">
    <mergeCell ref="F38:H38"/>
  </mergeCells>
  <pageMargins left="0.23622047244094491" right="0.23622047244094491" top="0.59055118110236227" bottom="0.59055118110236227" header="0.31496062992125984" footer="0.31496062992125984"/>
  <pageSetup paperSize="9" fitToHeight="0" orientation="landscape" horizontalDpi="4294967292" r:id="rId1"/>
  <headerFooter>
    <oddFooter>&amp;CCompetence details Level 4. Page &amp;P.</oddFooter>
  </headerFooter>
  <rowBreaks count="7" manualBreakCount="7">
    <brk id="20" max="2" man="1"/>
    <brk id="37" max="2" man="1"/>
    <brk id="57" max="16383" man="1"/>
    <brk id="68" max="2" man="1"/>
    <brk id="76" max="16383" man="1"/>
    <brk id="84" max="16383" man="1"/>
    <brk id="9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tint="-0.749992370372631"/>
  </sheetPr>
  <dimension ref="A1:I114"/>
  <sheetViews>
    <sheetView showZeros="0" topLeftCell="A56" zoomScale="50" zoomScaleNormal="50" zoomScaleSheetLayoutView="75" workbookViewId="0"/>
  </sheetViews>
  <sheetFormatPr defaultColWidth="9.109375" defaultRowHeight="14.4" outlineLevelRow="3" x14ac:dyDescent="0.3"/>
  <cols>
    <col min="1" max="1" width="19.44140625" customWidth="1"/>
    <col min="2" max="2" width="41.21875" customWidth="1"/>
    <col min="3" max="3" width="90.109375" customWidth="1"/>
    <col min="4" max="4" width="49.109375" customWidth="1"/>
    <col min="5" max="5" width="33" customWidth="1"/>
    <col min="6" max="8" width="41.5546875" customWidth="1"/>
  </cols>
  <sheetData>
    <row r="1" spans="1:8" ht="31.2" x14ac:dyDescent="0.3">
      <c r="A1" s="334" t="str">
        <f>'3.Todas las competencia(Fuente'!A2</f>
        <v>GRUPO</v>
      </c>
      <c r="B1" s="334" t="str">
        <f>'3.Todas las competencia(Fuente'!B2</f>
        <v>A. PLANIFICACIÓN, GESTIÓN Y ADMINISTRACIÓN</v>
      </c>
      <c r="C1" s="321" t="str">
        <f>'3.Todas las competencia(Fuente'!C2</f>
        <v>Planificación, manejo y administración de áreas protegidas.</v>
      </c>
      <c r="D1" s="105">
        <f>'3.Todas las competencia(Fuente'!D2</f>
        <v>0</v>
      </c>
      <c r="E1" s="224">
        <f>'3.Todas las competencia(Fuente'!E2</f>
        <v>0</v>
      </c>
      <c r="F1" s="154" t="str">
        <f>'3.Todas las competencia(Fuente'!F2</f>
        <v xml:space="preserve">Not  translated </v>
      </c>
      <c r="G1" s="154" t="str">
        <f>'3.Todas las competencia(Fuente'!G2</f>
        <v xml:space="preserve">Not  translated </v>
      </c>
      <c r="H1" s="74" t="str">
        <f>'3.Todas las competencia(Fuente'!H2</f>
        <v xml:space="preserve">Not  translated </v>
      </c>
    </row>
    <row r="2" spans="1:8" ht="31.2" x14ac:dyDescent="0.3">
      <c r="A2" s="335" t="str">
        <f>'3.Todas las competencia(Fuente'!A3</f>
        <v>CATEGORÍA</v>
      </c>
      <c r="B2" s="335" t="str">
        <f>'3.Todas las competencia(Fuente'!B3</f>
        <v>PPP. POLÍTICA DE AREA PROTEGIDA, PLANIFICACIÓN Y PROYECTOS</v>
      </c>
      <c r="C2" s="322" t="str">
        <f>'3.Todas las competencia(Fuente'!C3</f>
        <v>Proporcionar un marco estratégico y racionalmente planificado para la gobernanza y manejo de áreas protegidas.</v>
      </c>
      <c r="D2" s="107" t="str">
        <f>'3.Todas las competencia(Fuente'!D3</f>
        <v xml:space="preserve"> </v>
      </c>
      <c r="E2" s="225">
        <f>'3.Todas las competencia(Fuente'!E3</f>
        <v>0</v>
      </c>
      <c r="F2" s="155">
        <f>'3.Todas las competencia(Fuente'!F3</f>
        <v>0</v>
      </c>
      <c r="G2" s="155">
        <f>'3.Todas las competencia(Fuente'!G3</f>
        <v>0</v>
      </c>
      <c r="H2" s="73">
        <f>'3.Todas las competencia(Fuente'!H3</f>
        <v>0</v>
      </c>
    </row>
    <row r="3" spans="1:8" ht="78" x14ac:dyDescent="0.3">
      <c r="A3" s="336" t="str">
        <f>'3.Todas las competencia(Fuente'!A24</f>
        <v>PPP 3</v>
      </c>
      <c r="B3" s="336" t="str">
        <f>'3.Todas las competencia(Fuente'!B24</f>
        <v>POLÍTICA DE AREA PROTEGIDA, PLANIFICACIÓN Y PROYECTOS
NIVEL 3</v>
      </c>
      <c r="C3" s="323" t="str">
        <f>'3.Todas las competencia(Fuente'!C24</f>
        <v>Desarrollar directamente e implementar estrategias, planes y proyectos para lograr objetivos de áreas protegidas.</v>
      </c>
      <c r="D3" s="270" t="str">
        <f>'3.Todas las competencia(Fuente'!D24</f>
        <v>●Legislación y políticas organizacionales, así como procedimientos para la planificación y gestión de A.
●Principios y procesos de diseño de proyectos y planificación.</v>
      </c>
      <c r="E3" s="271" t="str">
        <f>'3.Todas las competencia(Fuente'!E24</f>
        <v>ORG 3; HRM 3; FRM 3; ADR 3; CAC 3; TEC 2; todas las competencias de manejo aplicadas en el nivel 3.</v>
      </c>
      <c r="F3" s="156" t="str">
        <f>'3.Todas las competencia(Fuente'!F24</f>
        <v>EXAMPLE PERFORMANCE CRITERIA</v>
      </c>
      <c r="G3" s="156" t="str">
        <f>'3.Todas las competencia(Fuente'!G24</f>
        <v>EXAMPLE MEANS OF ASSESSMENT</v>
      </c>
      <c r="H3" s="61" t="str">
        <f>'3.Todas las competencia(Fuente'!H24</f>
        <v>RECOMMENDED PRIOR COMPETENCE REQUIREMENTS FOR THE LEVEL</v>
      </c>
    </row>
    <row r="4" spans="1:8" ht="36" x14ac:dyDescent="0.3">
      <c r="A4" s="62" t="str">
        <f>'3.Todas las competencia(Fuente'!A25</f>
        <v>Código</v>
      </c>
      <c r="B4" s="337" t="str">
        <f>'3.Todas las competencia(Fuente'!B25</f>
        <v>Declaración de la competencia. El individuo deberá ser capaz de:</v>
      </c>
      <c r="C4" s="324" t="str">
        <f>'3.Todas las competencia(Fuente'!C25</f>
        <v>Detalles, alcance y variaciones.
Una breve explicación de la competencia.</v>
      </c>
      <c r="D4" s="112" t="str">
        <f>'3.Todas las competencia(Fuente'!D25</f>
        <v>Principales requerimientos de conocimiento para la competencia.</v>
      </c>
      <c r="E4" s="214" t="str">
        <f>'3.Todas las competencia(Fuente'!E25</f>
        <v xml:space="preserve"> </v>
      </c>
      <c r="F4" s="220" t="str">
        <f>'3.Todas las competencia(Fuente'!F25</f>
        <v>Example performance criteria for certification</v>
      </c>
      <c r="G4" s="220" t="str">
        <f>'3.Todas las competencia(Fuente'!G25</f>
        <v>Example means of assessment</v>
      </c>
      <c r="H4" s="221" t="str">
        <f>'3.Todas las competencia(Fuente'!H25</f>
        <v>UNI; ADR 2; ORG 2; CAC 2</v>
      </c>
    </row>
    <row r="5" spans="1:8" ht="86.4" x14ac:dyDescent="0.3">
      <c r="A5" s="360" t="str">
        <f>'3.Todas las competencia(Fuente'!A26</f>
        <v>PPP 3.1</v>
      </c>
      <c r="B5" s="364" t="str">
        <f>'3.Todas las competencia(Fuente'!B26</f>
        <v>Dirigir el desarrollo participativo del plan de gestión de un área protegida, usando un formato metodológico y proceso reconocido.</v>
      </c>
      <c r="C5" s="362" t="str">
        <f>'3.Todas las competencia(Fuente'!C26</f>
        <v>●Desarrollar estrategias, objetivos y planes de manejo a mediano y largo plazo que cubran todos los aspectos de la gestión del área protegida, de acuerdo con un formato metodológico integral reconocido y utilizando un proceso racional y participativo.
●Asegurar la identificación, participación y consideraciónadecuadas de los interesados en el proceso.
●Comunicar el plan al personal del AP y a las partes interesadas locales.</v>
      </c>
      <c r="D5" s="6" t="str">
        <f>'3.Todas las competencia(Fuente'!D26</f>
        <v>●Legislación y regulaciones nacionales para la planificación de la gestión
●Prácticas internacionales sobre formatos metodológicos y procesos para la planificación de lagestión.
●Métodos para garantizar la participación de los interesados.</v>
      </c>
      <c r="E5" s="226">
        <f>'3.Todas las competencia(Fuente'!E26</f>
        <v>0</v>
      </c>
      <c r="F5" s="6" t="str">
        <f>'3.Todas las competencia(Fuente'!F26</f>
        <v>• Submit a full management plan for a protected area, developed using a rational and participatory process.
• Demonstrate supporting knowledge.</v>
      </c>
      <c r="G5" s="6" t="str">
        <f>'3.Todas las competencia(Fuente'!G26</f>
        <v>• Accreditation of prior qualifications and experience.
• Evidence portfolio assessment.</v>
      </c>
      <c r="H5" s="6">
        <f>'3.Todas las competencia(Fuente'!H26</f>
        <v>0</v>
      </c>
    </row>
    <row r="6" spans="1:8" ht="43.2" x14ac:dyDescent="0.3">
      <c r="A6" s="360" t="str">
        <f>'3.Todas las competencia(Fuente'!A27</f>
        <v>PPP 3.2</v>
      </c>
      <c r="B6" s="364" t="str">
        <f>'3.Todas las competencia(Fuente'!B27</f>
        <v>Dirigir una evaluación estructurada de amenazas para un área protegida.</v>
      </c>
      <c r="C6" s="362" t="str">
        <f>'3.Todas las competencia(Fuente'!C27</f>
        <v>●Evaluar presiones y amenazas específicas a un áea protegida, utilizando un proceso estructurado.
●Identificar los impactos esultantes.</v>
      </c>
      <c r="D6" s="6" t="str">
        <f>'3.Todas las competencia(Fuente'!D27</f>
        <v>●Aplicación de metodologías estándar para la evaluación de amenazas.</v>
      </c>
      <c r="E6" s="226">
        <f>'3.Todas las competencia(Fuente'!E27</f>
        <v>0</v>
      </c>
      <c r="F6" s="6" t="str">
        <f>'3.Todas las competencia(Fuente'!F27</f>
        <v>• Submit a comprehensive threat assessment for a protected area or similar site.
• Demonstrate supporting knowledge.</v>
      </c>
      <c r="G6" s="6" t="str">
        <f>'3.Todas las competencia(Fuente'!G27</f>
        <v>• Accreditation of prior qualifications and experience.
• Evidence portfolio assessment.</v>
      </c>
      <c r="H6" s="6">
        <f>'3.Todas las competencia(Fuente'!H27</f>
        <v>0</v>
      </c>
    </row>
    <row r="7" spans="1:8" ht="72" x14ac:dyDescent="0.3">
      <c r="A7" s="360" t="str">
        <f>'3.Todas las competencia(Fuente'!A28</f>
        <v>PPP 3.3</v>
      </c>
      <c r="B7" s="364" t="str">
        <f>'3.Todas las competencia(Fuente'!B28</f>
        <v>Dirigir el desarrollo de un sistema de zonificación deun área protegida.</v>
      </c>
      <c r="C7" s="362" t="str">
        <f>'3.Todas las competencia(Fuente'!C28</f>
        <v>●Identificación razonable de zonas según las funciones y categoríasde un área protegida, de acuerdo con los criterios definidos parala zonificación
●Desarrollar regulaciones específicas para cada zona
●Asegurar una adecuada identificación, participación yconsideración de los interesados en el proceso.</v>
      </c>
      <c r="D7" s="6" t="str">
        <f>'3.Todas las competencia(Fuente'!D28</f>
        <v>●Legislación y regulaciones nacionales para la zonificación
●Mejores prácticas internacionales para la zonificación
●Partes interesadas del AP y sus necesidades, derechos y prioridades.</v>
      </c>
      <c r="E7" s="226">
        <f>'3.Todas las competencia(Fuente'!E28</f>
        <v>0</v>
      </c>
      <c r="F7" s="6" t="str">
        <f>'3.Todas las competencia(Fuente'!F28</f>
        <v>• Submit of a detailed and rationally justified zonation system and associated regulations.
• Demonstrate supporting knowledge.</v>
      </c>
      <c r="G7" s="6" t="str">
        <f>'3.Todas las competencia(Fuente'!G28</f>
        <v>• Accreditation of prior qualifications and experience.
• Evidence portfolio assessment.</v>
      </c>
      <c r="H7" s="6">
        <f>'3.Todas las competencia(Fuente'!H28</f>
        <v>0</v>
      </c>
    </row>
    <row r="8" spans="1:8" ht="69" x14ac:dyDescent="0.3">
      <c r="A8" s="360" t="str">
        <f>'3.Todas las competencia(Fuente'!A29</f>
        <v>PPP 3.4</v>
      </c>
      <c r="B8" s="364" t="str">
        <f>'3.Todas las competencia(Fuente'!B29</f>
        <v>Dirigir el desarrollo de propuestas de proyectos y planes para un área protegida, utilizando formatos metodológicos y procesos reconocidos.</v>
      </c>
      <c r="C8" s="362" t="str">
        <f>'3.Todas las competencia(Fuente'!C29</f>
        <v>●Identificar necesidades y oportunidades para poyectos.
●Preparar propuestas para donantes o proyectos de asistencia del gobierno (inversiones específicas y de tiempo limitado) utilizandoun formato recomendado.
●Asegurar una identificación y participación adecuada de losinteresados y socios en la implementación del proceso.</v>
      </c>
      <c r="D8" s="6" t="str">
        <f>'3.Todas las competencia(Fuente'!D29</f>
        <v>●Principales donantes potenciales y formatos requeridos para propuestas.
●Identificación de poyectos y procesos de planificación
●Enfoques participativos.</v>
      </c>
      <c r="E8" s="226">
        <f>'3.Todas las competencia(Fuente'!E29</f>
        <v>0</v>
      </c>
      <c r="F8" s="6" t="str">
        <f>'3.Todas las competencia(Fuente'!F29</f>
        <v>• Submit and secure approval for a proposal for a complex project. 
• Demonstrate supporting knowledge.</v>
      </c>
      <c r="G8" s="6" t="str">
        <f>'3.Todas las competencia(Fuente'!G29</f>
        <v>• Accreditation of prior qualifications and experience.
• Evidence portfolio assessment.</v>
      </c>
      <c r="H8" s="6">
        <f>'3.Todas las competencia(Fuente'!H29</f>
        <v>0</v>
      </c>
    </row>
    <row r="9" spans="1:8" ht="72" x14ac:dyDescent="0.3">
      <c r="A9" s="360" t="str">
        <f>'3.Todas las competencia(Fuente'!A30</f>
        <v>PPP 3.5</v>
      </c>
      <c r="B9" s="364" t="str">
        <f>'3.Todas las competencia(Fuente'!B30</f>
        <v>Implementación directa de proyectos y planes.</v>
      </c>
      <c r="C9" s="362" t="str">
        <f>'3.Todas las competencia(Fuente'!C30</f>
        <v>●Asegurar que los planes y / o proyectos de gestión se implementen de manera oportuna y eficiente de acuedo con los planes / contratos.
●Preparar planes de implementación detallados.
●Monitorear y evaluar la implementación contra objetivos y metas.
●Informar sobre el desempeño general y el impacto.</v>
      </c>
      <c r="D9" s="6" t="str">
        <f>'3.Todas las competencia(Fuente'!D30</f>
        <v>●Técnicas y procesos de gestión de proyectos.
●Sistemas de monitoreo e informes relevantes utilizados por financiadoes.
●Principios de monitoreo y uso de varios tipos de indicadores.</v>
      </c>
      <c r="E9" s="226">
        <f>'3.Todas las competencia(Fuente'!E30</f>
        <v>0</v>
      </c>
      <c r="F9" s="6" t="str">
        <f>'3.Todas las competencia(Fuente'!F30</f>
        <v>• Submit evidence of successful implementation, reporting and monitoring of a major plan or project. 
• Demonstrate supporting knowledge.</v>
      </c>
      <c r="G9" s="6" t="str">
        <f>'3.Todas las competencia(Fuente'!G30</f>
        <v>• Accreditation of prior qualifications and experience.
• Evidence portfolio assessment.</v>
      </c>
      <c r="H9" s="6">
        <f>'3.Todas las competencia(Fuente'!H30</f>
        <v>0</v>
      </c>
    </row>
    <row r="10" spans="1:8" ht="96.6" x14ac:dyDescent="0.3">
      <c r="A10" s="360" t="str">
        <f>'3.Todas las competencia(Fuente'!A31</f>
        <v>PPP 3.6</v>
      </c>
      <c r="B10" s="364" t="str">
        <f>'3.Todas las competencia(Fuente'!B31</f>
        <v>Dirigir el desarrollo de evaluaciones de riesgo / desastre y planes de contingencia.</v>
      </c>
      <c r="C10" s="362" t="str">
        <f>'3.Todas las competencia(Fuente'!C31</f>
        <v>●Identificar las principales amenazas y riesgos de desastes importantes para un área protegida (por ejemplo, incendio, terremoto, inundación, contaminación, sequía, conflicto armado,crisis humanitarias).
●Preparar planes para minimizar los riesgos y para hacer frente a desastres.
●Establecer medios para gestionar los residuos y controlar la contaminación (procedimientos, instalaciones, equipos).
●Poner en marcha los medios para hacer frente a los desastres (adquirir equipamiento, diseño de infraestructura, capacitación de personal y partes interesadas, etc.).</v>
      </c>
      <c r="D10" s="6" t="str">
        <f>'3.Todas las competencia(Fuente'!D31</f>
        <v>●Las posibles amenazas y riesgos para las APs, así como sus impactos.
●Evaluación de riesgos y técnicas y procedimiento para planificación de contingencias
●Opciones de reducción de riesgos y amenazas.</v>
      </c>
      <c r="E10" s="226">
        <f>'3.Todas las competencia(Fuente'!E31</f>
        <v>0</v>
      </c>
      <c r="F10" s="6" t="str">
        <f>'3.Todas las competencia(Fuente'!F31</f>
        <v>• Submit a detailed risk assessment and contingency plan for a PA.
• Demonstrate supporting knowledge.</v>
      </c>
      <c r="G10" s="6" t="str">
        <f>'3.Todas las competencia(Fuente'!G31</f>
        <v>• Accreditation of prior qualifications and experience.
• Evidence portfolio assessment.</v>
      </c>
      <c r="H10" s="6">
        <f>'3.Todas las competencia(Fuente'!H31</f>
        <v>0</v>
      </c>
    </row>
    <row r="11" spans="1:8" ht="96.6" x14ac:dyDescent="0.3">
      <c r="A11" s="360" t="str">
        <f>'3.Todas las competencia(Fuente'!A32</f>
        <v>PPP 3.7</v>
      </c>
      <c r="B11" s="364" t="str">
        <f>'3.Todas las competencia(Fuente'!B32</f>
        <v>Identificación diecta e implementación de medidas para abordar los impactos del cambio climático.</v>
      </c>
      <c r="C11" s="362" t="str">
        <f>'3.Todas las competencia(Fuente'!C32</f>
        <v>●Identificar las principales amenazas y riesgos para un áea protegida como resultado del cambio climático (con respecto a especies, ecosistemas, comunidades locales y economías).
●Identificar opciones y peparar planes para evitar, mitigar y adaptar.
●Establecer medios para monitorear el cambio climático, así como sus impactos y la efectividad de las intervenciones.
●Poner en marcha los medios para hacer frente a los desastres (adquirir equipo, diseño de infraestructura, capacitación de personal y partes interesadas, etc.).</v>
      </c>
      <c r="D11" s="6" t="str">
        <f>'3.Todas las competencia(Fuente'!D32</f>
        <v>●Las posibles amenazas y riesgos para el AP resultantes del cambio climático.
●Opciones y medidas para evitar, reducir, mitigar y adaptar.
●Esquemas específicos para apoyar espuestas al cambio climático (por ejemplo, REDD+).</v>
      </c>
      <c r="E11" s="226">
        <f>'3.Todas las competencia(Fuente'!E32</f>
        <v>0</v>
      </c>
      <c r="F11" s="6" t="str">
        <f>'3.Todas las competencia(Fuente'!F32</f>
        <v>• Submit a detailed assessment of potential climate change impacts for a PA and a plan for addressing impacts.
• Demonstrate supporting knowledge.</v>
      </c>
      <c r="G11" s="6" t="str">
        <f>'3.Todas las competencia(Fuente'!G32</f>
        <v>• Accreditation of prior qualifications and experience.
• Evidence portfolio assessment.</v>
      </c>
      <c r="H11" s="6">
        <f>'3.Todas las competencia(Fuente'!H32</f>
        <v>0</v>
      </c>
    </row>
    <row r="12" spans="1:8" ht="115.2" x14ac:dyDescent="0.3">
      <c r="A12" s="360" t="str">
        <f>'3.Todas las competencia(Fuente'!A33</f>
        <v>PPP 3.8</v>
      </c>
      <c r="B12" s="364" t="str">
        <f>'3.Todas las competencia(Fuente'!B33</f>
        <v>Dirigir la planificación,implementación y monitoreo de los principales proyectos de construcción.</v>
      </c>
      <c r="C12" s="362" t="str">
        <f>'3.Todas las competencia(Fuente'!C33</f>
        <v>●Preparar planes para ubicar y brindar especificaciones de lainfraestructura física.
●Trabajar con diseñadores, arquitectos y desarrolladores para asegurar especificaciones apopiadas para estructuras e instalaciones principales (por ejemplo, centros de visitantes, estaciones de guardaparques / guardabosques, instalaciones turísticas, carreteras, puentes, etc.).
●Asegurar que los impactos ambientales, paisajísticos y sociales sean minimizados.
●Asegurar que los proyectos de infraestructura y construcción por parte de otras partes en un área protegida cumplan con los acuerdos y regulaciones y estén sujetos a las evaluaciones de impacto requeridas.</v>
      </c>
      <c r="D12" s="6" t="str">
        <f>'3.Todas las competencia(Fuente'!D33</f>
        <v>●Leyes y regulaciones para la urbanización y construcción.
●Parámetros de diseño y construcción, principios y prácticas.
●Procesos oficiales de licitación y contratación
●Principales escenarios y actores en diseño y construcción.
●Procesos de EIA (ver PPP 3.10).</v>
      </c>
      <c r="E12" s="226">
        <f>'3.Todas las competencia(Fuente'!E33</f>
        <v>0</v>
      </c>
      <c r="F12" s="6" t="str">
        <f>'3.Todas las competencia(Fuente'!F33</f>
        <v>• Submit evidence of successful supervision of an infrastructure project from concept to design to construction.
• Demonstrate supporting knowledge.</v>
      </c>
      <c r="G12" s="6" t="str">
        <f>'3.Todas las competencia(Fuente'!G33</f>
        <v>• Accreditation of prior qualifications and experience.
• Evidence portfolio assessment.</v>
      </c>
      <c r="H12" s="6">
        <f>'3.Todas las competencia(Fuente'!H33</f>
        <v>0</v>
      </c>
    </row>
    <row r="13" spans="1:8" ht="72" x14ac:dyDescent="0.3">
      <c r="A13" s="360" t="str">
        <f>'3.Todas las competencia(Fuente'!A34</f>
        <v>PPP 3.9</v>
      </c>
      <c r="B13" s="364" t="str">
        <f>'3.Todas las competencia(Fuente'!B34</f>
        <v>Coordinar el manejo de áreas protegidas con actividades de vecinos, propietarios de tierras y recursos, así como con usuarios.</v>
      </c>
      <c r="C13" s="362" t="str">
        <f>'3.Todas las competencia(Fuente'!C34</f>
        <v>●Identificar popietarios, titulares de derechos y usuarios de recursos vecinos de un área protegida o que operen dentro de ella.
●Asegurar el cumplimiento de las leyes, regulaciones y acuerdos.
●Trabajar con vecinos para asegurar y proteger la integridad de un área protegida y sus recursos.
●Desarrollar planes y proyectos de colaboración para promover los objetivos de un área protegida.</v>
      </c>
      <c r="D13" s="6" t="str">
        <f>'3.Todas las competencia(Fuente'!D34</f>
        <v>●Detalles de los principales propietarios, usuarios de recursos y titulares de derechos dentro y fuera del AP (por ejemplo, forestal, recursos hídricos, agricultura, comunidades locales).
●Leyes y regulaciones relevantes.</v>
      </c>
      <c r="E13" s="226">
        <f>'3.Todas las competencia(Fuente'!E34</f>
        <v>0</v>
      </c>
      <c r="F13" s="6" t="str">
        <f>'3.Todas las competencia(Fuente'!F34</f>
        <v>• Submit evidence of successful harmonisation of neighbouring/internal land and resource uses with the interests of the protected area.
• Demonstrate supporting knowledge.</v>
      </c>
      <c r="G13" s="6" t="str">
        <f>'3.Todas las competencia(Fuente'!G34</f>
        <v>• Accreditation of prior qualifications and experience.
• Evidence portfolio assessment.</v>
      </c>
      <c r="H13" s="6">
        <f>'3.Todas las competencia(Fuente'!H34</f>
        <v>0</v>
      </c>
    </row>
    <row r="14" spans="1:8" ht="43.2" x14ac:dyDescent="0.3">
      <c r="A14" s="360" t="str">
        <f>'3.Todas las competencia(Fuente'!A35</f>
        <v>PPP 3.10</v>
      </c>
      <c r="B14" s="364" t="str">
        <f>'3.Todas las competencia(Fuente'!B35</f>
        <v>Contribuir a evaluaciones de Impacto Ambiental (EIA) de proyectos y propuestas que afecten a un área protegida.</v>
      </c>
      <c r="C14" s="362" t="str">
        <f>'3.Todas las competencia(Fuente'!C35</f>
        <v>●Proporcionar información objetiva a los procesos de EIA y proponer medidas para evitar y mitigar el impacto.
●Representar los intereses de un área protegida en las audiencias.
●Coordinar respuestas a borradores de EIA.</v>
      </c>
      <c r="D14" s="6" t="str">
        <f>'3.Todas las competencia(Fuente'!D35</f>
        <v>●Principios de EIA.
●Legislación y procesos relacionados con EIA.</v>
      </c>
      <c r="E14" s="226">
        <f>'3.Todas las competencia(Fuente'!E35</f>
        <v>0</v>
      </c>
      <c r="F14" s="6" t="str">
        <f>'3.Todas las competencia(Fuente'!F35</f>
        <v>• Submit evidence of significant contribution to an EIA process and documentation.
• Demonstrate supporting knowledge.</v>
      </c>
      <c r="G14" s="6" t="str">
        <f>'3.Todas las competencia(Fuente'!G35</f>
        <v>• Accreditation of prior qualifications and experience.
• Evidence portfolio assessment.</v>
      </c>
      <c r="H14" s="6">
        <f>'3.Todas las competencia(Fuente'!H35</f>
        <v>0</v>
      </c>
    </row>
    <row r="15" spans="1:8" ht="31.2" x14ac:dyDescent="0.3">
      <c r="A15" s="319" t="str">
        <f>'3.Todas las competencia(Fuente'!A36</f>
        <v>CATEGORÍA</v>
      </c>
      <c r="B15" s="335" t="str">
        <f>'3.Todas las competencia(Fuente'!B36</f>
        <v>ORG. LIDERAZGO Y DESARROLLO ORGANIZACIONAL</v>
      </c>
      <c r="C15" s="322" t="str">
        <f>'3.Todas las competencia(Fuente'!C36</f>
        <v>Establecer y mantener organizaciones con buena  gobernanza, administradas y dirigidas para el manejo de áreas protegidas.</v>
      </c>
      <c r="D15" s="107" t="str">
        <f>'3.Todas las competencia(Fuente'!D36</f>
        <v xml:space="preserve"> </v>
      </c>
      <c r="E15" s="225">
        <f>'3.Todas las competencia(Fuente'!E36</f>
        <v>0</v>
      </c>
      <c r="F15" s="155">
        <f>'3.Todas las competencia(Fuente'!F36</f>
        <v>0</v>
      </c>
      <c r="G15" s="155">
        <f>'3.Todas las competencia(Fuente'!G36</f>
        <v>0</v>
      </c>
      <c r="H15" s="73">
        <f>'3.Todas las competencia(Fuente'!H36</f>
        <v>0</v>
      </c>
    </row>
    <row r="16" spans="1:8" ht="109.2" x14ac:dyDescent="0.3">
      <c r="A16" s="310" t="str">
        <f>'3.Todas las competencia(Fuente'!A48</f>
        <v>ORG 3</v>
      </c>
      <c r="B16" s="336" t="str">
        <f>'3.Todas las competencia(Fuente'!B48</f>
        <v>LIDERAZGO Y DESARROLLO ORGANIZACIONAL.
NIVEL 3</v>
      </c>
      <c r="C16" s="323" t="str">
        <f>'3.Todas las competencia(Fuente'!C48</f>
        <v>Proporcionar dirección estratégica y efectiva, liderazgo y gestión de un área protegida.</v>
      </c>
      <c r="D16" s="270" t="str">
        <f>'3.Todas las competencia(Fuente'!D48</f>
        <v xml:space="preserve">●Legislación y política organizacional y procedimientos de gestión y administración.
●Principios y prácticas de desarrollo organizacional
●Principios y prácticas de buena gobernanza,
●Participación y construcción de alianzas.
</v>
      </c>
      <c r="E16" s="275" t="str">
        <f>'3.Todas las competencia(Fuente'!E48</f>
        <v xml:space="preserve"> HRM 3; FRP 3; PPP 3; ADR 3; CAC 3; TEC 2</v>
      </c>
      <c r="F16" s="156" t="str">
        <f>'3.Todas las competencia(Fuente'!F48</f>
        <v>EXAMPLE PERFORMANCE CRITERIA</v>
      </c>
      <c r="G16" s="156" t="str">
        <f>'3.Todas las competencia(Fuente'!G48</f>
        <v>EXAMPLE MEANS OF ASSESSMENT</v>
      </c>
      <c r="H16" s="61" t="str">
        <f>'3.Todas las competencia(Fuente'!H48</f>
        <v>RECOMMENDED PRIOR COMPETENCE REQUIREMENTS FOR THE LEVEL</v>
      </c>
    </row>
    <row r="17" spans="1:9" ht="36" x14ac:dyDescent="0.3">
      <c r="A17" s="311" t="str">
        <f>'3.Todas las competencia(Fuente'!A49</f>
        <v>Código</v>
      </c>
      <c r="B17" s="337" t="str">
        <f>'3.Todas las competencia(Fuente'!B49</f>
        <v>Declaración de la competencia. El individuo deberá ser capaz de:</v>
      </c>
      <c r="C17" s="324" t="str">
        <f>'3.Todas las competencia(Fuente'!C49</f>
        <v>Detalles, alcance y variaciones.
Una breve explicación de la competencia.</v>
      </c>
      <c r="D17" s="112" t="str">
        <f>'3.Todas las competencia(Fuente'!D49</f>
        <v>Principales requerimientos de conocimiento para la competencia.</v>
      </c>
      <c r="E17" s="214" t="str">
        <f>'3.Todas las competencia(Fuente'!E49</f>
        <v xml:space="preserve"> </v>
      </c>
      <c r="F17" s="158" t="str">
        <f>'3.Todas las competencia(Fuente'!F49</f>
        <v>Example performance criteria for certification</v>
      </c>
      <c r="G17" s="158" t="str">
        <f>'3.Todas las competencia(Fuente'!G49</f>
        <v>Example means of assessment</v>
      </c>
      <c r="H17" s="99" t="str">
        <f>'3.Todas las competencia(Fuente'!H49</f>
        <v>UNI; HRM 2; FRM 2; ADR 2; CAC 2</v>
      </c>
    </row>
    <row r="18" spans="1:9" ht="100.8" x14ac:dyDescent="0.3">
      <c r="A18" s="360" t="str">
        <f>'3.Todas las competencia(Fuente'!A50</f>
        <v>ORG 3.1</v>
      </c>
      <c r="B18" s="364" t="str">
        <f>'3.Todas las competencia(Fuente'!B50</f>
        <v>Construir la capacidad organizativa para la gestión de un área protegida.</v>
      </c>
      <c r="C18" s="362" t="str">
        <f>'3.Todas las competencia(Fuente'!C50</f>
        <v>●Trabajar efectivamente hacia objetivos claramente identificados yjustificados para mejorar la capacidad organizacional (gobenanza, estructura de gestión y estilo, estrategias y planes, recursos humanos, procesos y sistemas, instalaciones y recursos).
●Identificar y asegurar el apoyo para mejorar la capacidadorganizacional.
●Monitorear el desempeño de la organización.
●Ver también FRM 3, HRM 3.</v>
      </c>
      <c r="D18" s="6" t="str">
        <f>'3.Todas las competencia(Fuente'!D50</f>
        <v>●Principios y prácticas para el desarrollo de la capacidad organizacional.
●Políticas y prácticas nacionales para la administración y dotación de recursos de AP.
●Detalles del plan de gestión del AP, plan de personal, plan de negocios.
●Opciones para asegurar recursos y mejorar capacidad.</v>
      </c>
      <c r="E18" s="227">
        <f>'3.Todas las competencia(Fuente'!E50</f>
        <v>0</v>
      </c>
      <c r="F18" s="10" t="str">
        <f>'3.Todas las competencia(Fuente'!F50</f>
        <v>• Submit evidence of progress from an established baseline towards identified targets and overall improved capability and capacity of a PA.</v>
      </c>
      <c r="G18" s="10" t="str">
        <f>'3.Todas las competencia(Fuente'!G50</f>
        <v>• Accreditation of prior qualifications and experience.
• Evidence portfolio assessment.</v>
      </c>
      <c r="H18" s="10">
        <f>'3.Todas las competencia(Fuente'!H50</f>
        <v>0</v>
      </c>
    </row>
    <row r="19" spans="1:9" ht="69" x14ac:dyDescent="0.3">
      <c r="A19" s="360" t="str">
        <f>'3.Todas las competencia(Fuente'!A51</f>
        <v>ORG 3.2</v>
      </c>
      <c r="B19" s="364" t="str">
        <f>'3.Todas las competencia(Fuente'!B51</f>
        <v>Establecer procedimientos para la gestión estratégica, planificada y adaptativa deun área protegida.</v>
      </c>
      <c r="C19" s="362" t="str">
        <f>'3.Todas las competencia(Fuente'!C51</f>
        <v>●Adoptar un enfoque estratégico, estructurado y planificado para lagestión (en oposición a la gestión ad hoc y pasiva / reactiva).
●Preparar y adoptar estrategias de gestión y planes operativos.
●Establecer medios para revisiones periódicas de la eficacia yeficiencia de la gestión, y de la adopción de pogramas planificadosde gestión.</v>
      </c>
      <c r="D19" s="6" t="str">
        <f>'3.Todas las competencia(Fuente'!D51</f>
        <v>●Planificación estratégica y de gestión
●Principios y prácticas del manejo adaptativo.</v>
      </c>
      <c r="E19" s="227">
        <f>'3.Todas las competencia(Fuente'!E51</f>
        <v>0</v>
      </c>
      <c r="F19" s="10" t="str">
        <f>'3.Todas las competencia(Fuente'!F51</f>
        <v>• Submit evidence of existence and operation of adaptive, results oriented management based on detailed strategies and plans.</v>
      </c>
      <c r="G19" s="10" t="str">
        <f>'3.Todas las competencia(Fuente'!G51</f>
        <v>• Accreditation of prior qualifications and experience.
• Evidence portfolio assessment.</v>
      </c>
      <c r="H19" s="10">
        <f>'3.Todas las competencia(Fuente'!H51</f>
        <v>0</v>
      </c>
    </row>
    <row r="20" spans="1:9" ht="55.2" x14ac:dyDescent="0.3">
      <c r="A20" s="360" t="str">
        <f>'3.Todas las competencia(Fuente'!A52</f>
        <v>ORG 3.3</v>
      </c>
      <c r="B20" s="364" t="str">
        <f>'3.Todas las competencia(Fuente'!B52</f>
        <v>Establecer una planificación y monitoeo regular y sistemático de las actividades de gestión.</v>
      </c>
      <c r="C20" s="362" t="str">
        <f>'3.Todas las competencia(Fuente'!C52</f>
        <v>●Preparar planes de trabajo regulares y periódicos (p. ej. anuales) para la implementación de estrategias, planes y proyectos.
●Asignar racionalmente los recursos para la implementación de planes de trabajo.
●Dar seguimiento a la finalización de los planes</v>
      </c>
      <c r="D20" s="6" t="str">
        <f>'3.Todas las competencia(Fuente'!D52</f>
        <v>●Planificación estratégica y de gestión
●Técnicas y formatos de planificación del trabajo
●Personal y recursos disponibles para las actividades.</v>
      </c>
      <c r="E20" s="227">
        <f>'3.Todas las competencia(Fuente'!E52</f>
        <v>0</v>
      </c>
      <c r="F20" s="10" t="str">
        <f>'3.Todas las competencia(Fuente'!F52</f>
        <v xml:space="preserve">• Submit evidence of preparation of periodic work plans and allocation of resources for implementation. </v>
      </c>
      <c r="G20" s="10" t="str">
        <f>'3.Todas las competencia(Fuente'!G52</f>
        <v>• Accreditation of prior qualifications and experience.
• Evidence portfolio assessment.</v>
      </c>
      <c r="H20" s="10">
        <f>'3.Todas las competencia(Fuente'!H52</f>
        <v>0</v>
      </c>
    </row>
    <row r="21" spans="1:9" ht="100.8" x14ac:dyDescent="0.3">
      <c r="A21" s="360" t="str">
        <f>'3.Todas las competencia(Fuente'!A53</f>
        <v>ORG 3.4</v>
      </c>
      <c r="B21" s="364" t="str">
        <f>'3.Todas las competencia(Fuente'!B53</f>
        <v>Establecer sistemas y procedimientos para asegurar altos estándares de ética y conducta entre el personal y socios.</v>
      </c>
      <c r="C21" s="362" t="str">
        <f>'3.Todas las competencia(Fuente'!C53</f>
        <v>●Tomar medidas positivas para evitar, prevenir y controlar comportamientos ilegales y / o deshonestos, así como la corrupción dentro de la institución y en sus relaciones con los demás.
●Tomar medidas positivas para garantizar que el personal y los socios se comporten adecuadamente y respeten los derechos humanos y la dignidad.
●Tomar las medidas adecuadas para investigar problemas y responder cuando sea necesario.
●Apoyar al personal y socios en la presentación de informes y abordar actividades ilegales / deshonestas / poco éticas.</v>
      </c>
      <c r="D21" s="6" t="str">
        <f>'3.Todas las competencia(Fuente'!D53</f>
        <v>●Formas comunes de conductas deshonestas / ilegales que pueden afectar al AP, su personal y sus socios.
●Legislación nacional e internacional y principios sobre corrupción y derechos humanos.
●Métodos para prevenir / evitar / controlar comportamientos deshonestos / ilegales.</v>
      </c>
      <c r="E21" s="227">
        <f>'3.Todas las competencia(Fuente'!E53</f>
        <v>0</v>
      </c>
      <c r="F21" s="10" t="str">
        <f>'3.Todas las competencia(Fuente'!F53</f>
        <v>• Submit evidence of comprehensive and positive measures taken for identifying main risks for illegal/dishonest and unethical behaviour, making clear the position of the PA administration and responding as appropriate when necessary.
• Demonstrate supporting knowledge.</v>
      </c>
      <c r="G21" s="10" t="str">
        <f>'3.Todas las competencia(Fuente'!G53</f>
        <v>• Accreditation of prior qualifications and experience.
• Evidence portfolio assessment.</v>
      </c>
      <c r="H21" s="10">
        <f>'3.Todas las competencia(Fuente'!H53</f>
        <v>0</v>
      </c>
    </row>
    <row r="22" spans="1:9" ht="86.4" x14ac:dyDescent="0.3">
      <c r="A22" s="360" t="str">
        <f>'3.Todas las competencia(Fuente'!A54</f>
        <v>ORG 3.5</v>
      </c>
      <c r="B22" s="364" t="str">
        <f>'3.Todas las competencia(Fuente'!B54</f>
        <v>Construir redes y desarrollar relaciones colaborativas con otras organizaciones.</v>
      </c>
      <c r="C22" s="362" t="str">
        <f>'3.Todas las competencia(Fuente'!C54</f>
        <v>●Adoptar un enfoque de gestión “de mirada hacia afuera”.
●Identificar socios ente AP, autoridades, agencias, organizaciones comunitarias, sociedad civil y el sector privado.
●Mantener redes y desarrollar una cooperación adecuada.
●Negociar acuerdos locales para apoyar la gestión de un área protegida (por ejemplo, con empresas, propietarios locales, usuarios, ocupantes, gestores, comunidades locales, autoridades locales, ONG, etc.).</v>
      </c>
      <c r="D22" s="6" t="str">
        <f>'3.Todas las competencia(Fuente'!D54</f>
        <v>●La gama completa de partes interesadas en el AP.
●Los mandatos, funciones, roles y derechos de todas las instituciones de relevancia.
●Los derechos, necesidades y prioridades del AP.
●Métodos de comunicación, redes y construcción de alianzas.</v>
      </c>
      <c r="E22" s="227">
        <f>'3.Todas las competencia(Fuente'!E54</f>
        <v>0</v>
      </c>
      <c r="F22" s="10" t="str">
        <f>'3.Todas las competencia(Fuente'!F54</f>
        <v>• Submit evidence that the protected area has identified all stakeholders, is well networked with them and takes steps to collaborate with them on issues of common interest.
• Demonstrate supporting knowledge.</v>
      </c>
      <c r="G22" s="10" t="str">
        <f>'3.Todas las competencia(Fuente'!G54</f>
        <v>• Accreditation of prior qualifications and experience.
• Evidence portfolio assessment.</v>
      </c>
      <c r="H22" s="10">
        <f>'3.Todas las competencia(Fuente'!H54</f>
        <v>0</v>
      </c>
    </row>
    <row r="23" spans="1:9" ht="124.2" x14ac:dyDescent="0.3">
      <c r="A23" s="360" t="str">
        <f>'3.Todas las competencia(Fuente'!A55</f>
        <v>ORG 3.6</v>
      </c>
      <c r="B23" s="364" t="str">
        <f>'3.Todas las competencia(Fuente'!B55</f>
        <v>Asegurar el establecimiento e implementación de la participación y la buena gobernanza.</v>
      </c>
      <c r="C23" s="362" t="str">
        <f>'3.Todas las competencia(Fuente'!C55</f>
        <v>●Crear (en consulta con las partes interesadas de las AP, incluidas las comunidades locales) estructuras y procesos adecuados que establezcan y formalicen sus derechos a participar en la gestión.
●Establecer mecanismos para que las comunidades de las AP, participen en la toma de decisiones y la evaluación de la gestión de un área protegida y para abordar inquietudes y conflictos
●Establecer mecanismos para que el personal del AP participe en los procesos de planificación, toma de decisiones y evaluación
●Garantizar la transparencia en los procesos de planificación, toma dedecisiones y evaluación.
●Introducir formas acordadas de cogestión, gestión delegada, establecimiento de zonas de amortiguamiento, zonas conservadas por la comunidad, etc.</v>
      </c>
      <c r="D23" s="6" t="str">
        <f>'3.Todas las competencia(Fuente'!D55</f>
        <v>●La gama completa de partes interesadas en el AP.
●Principios y prácticas de participación y diversas formas de gobernanza participativa.
●Tipos de gobernanza de la UICN.</v>
      </c>
      <c r="E23" s="227">
        <f>'3.Todas las competencia(Fuente'!E55</f>
        <v>0</v>
      </c>
      <c r="F23" s="10" t="str">
        <f>'3.Todas las competencia(Fuente'!F55</f>
        <v>• Submit evidence of effective functioning of participatory planning and consultation in the PA.
• Submit evidence of the successful introduction of co management (or similar) in at least part of the PA.
• Demonstrate supporting knowledge.</v>
      </c>
      <c r="G23" s="10" t="str">
        <f>'3.Todas las competencia(Fuente'!G55</f>
        <v>• Accreditation of prior qualifications and experience.
• Evidence portfolio assessment.</v>
      </c>
      <c r="H23" s="10">
        <f>'3.Todas las competencia(Fuente'!H55</f>
        <v>0</v>
      </c>
    </row>
    <row r="24" spans="1:9" ht="110.4" x14ac:dyDescent="0.3">
      <c r="A24" s="360" t="str">
        <f>'3.Todas las competencia(Fuente'!A56</f>
        <v>ORG 3.7</v>
      </c>
      <c r="B24" s="364" t="str">
        <f>'3.Todas las competencia(Fuente'!B56</f>
        <v>Establecer sistemas y procedimientos para asegurar la salud y seguridad en un área protegida.</v>
      </c>
      <c r="C24" s="362" t="str">
        <f>'3.Todas las competencia(Fuente'!C56</f>
        <v>●Mantener y monitorear la salud y la seguridad de todo el personal bajo la responsabilidad de la administración de un área protegida.
●Mantener y controlar la salud y la seguridad de los visitantes, usuarios y comunidades de las AP.
●Verificar que la infraestructura y el equipo estén potegidos y que las medidas de seguridad se hayan implementado.
●Introducir planes de contingencia para emergencias y desastres.
●Asegurar que existan formas apropiadas de seguros.
●Ver también HRM 3.</v>
      </c>
      <c r="D24" s="6" t="str">
        <f>'3.Todas las competencia(Fuente'!D56</f>
        <v>●Legislación relevante para la salud, la seguridad y la protección.
●Salud, seguridad y técnicas para su auditoría.
●Mejores prácticas para la salud, la seguridad y la protección.
●Principales amenazas a la salud y la seguridad.
●Opciones de seguros y compensaciones.</v>
      </c>
      <c r="E24" s="227">
        <f>'3.Todas las competencia(Fuente'!E56</f>
        <v>0</v>
      </c>
      <c r="F24" s="10" t="str">
        <f>'3.Todas las competencia(Fuente'!F56</f>
        <v>• Submit evidence of comprehensive and positive measures taken for identifying risks and monitoring and maintaining health, safety and security in the PA.
• Demonstrate supporting knowledge.</v>
      </c>
      <c r="G24" s="10" t="str">
        <f>'3.Todas las competencia(Fuente'!G56</f>
        <v>• Accreditation of prior qualifications and experience.
• Evidence portfolio assessment.</v>
      </c>
      <c r="H24" s="10">
        <f>'3.Todas las competencia(Fuente'!H56</f>
        <v>0</v>
      </c>
    </row>
    <row r="25" spans="1:9" ht="115.2" x14ac:dyDescent="0.3">
      <c r="A25" s="360" t="str">
        <f>'3.Todas las competencia(Fuente'!A57</f>
        <v>ORG 3.8</v>
      </c>
      <c r="B25" s="364" t="str">
        <f>'3.Todas las competencia(Fuente'!B57</f>
        <v>Promover e implementar cambios e innovación en el manejo de áreas protegidas.</v>
      </c>
      <c r="C25" s="362" t="str">
        <f>'3.Todas las competencia(Fuente'!C57</f>
        <v>●Habilitar y promover la identificación, desarollo e introducción de nuevos enfoques, así como prácticas de gestión, basado en las mejores prácticas en otros lugares y en las lecciones de gestión de algún área protegida.
●Promover la adopción y el uso de nuevas tecnologías disponibles para apoyar la gestión de un área protegida.
●Dirigir un área protegida a través de procesos de cambio administrativos y organizacional.</v>
      </c>
      <c r="D25" s="6" t="str">
        <f>'3.Todas las competencia(Fuente'!D57</f>
        <v>●Últimas leyes y regulaciones relevantes para la gestión del AP.
●Resultados de investigaciones, proyectos, actividades en otras APs e instituciones.
●Mejores prácticas y experiencias internacionales.
●Nuevas herramientas y tecnologías que puedan apoyar la gestión de APs.
●Principios de gestión del cambio.</v>
      </c>
      <c r="E25" s="227">
        <f>'3.Todas las competencia(Fuente'!E57</f>
        <v>0</v>
      </c>
      <c r="F25" s="10" t="str">
        <f>'3.Todas las competencia(Fuente'!F57</f>
        <v>• Submit evidence that the institution takes steps to remain informed and updated on new requirements approaches and innovations, that personnel and partners are enabled to propose new approaches and ideas and that these are introduced into management of the PA.
• Demonstrate supporting knowledge.</v>
      </c>
      <c r="G25" s="10" t="str">
        <f>'3.Todas las competencia(Fuente'!G57</f>
        <v>• Accreditation of prior qualifications and experience.
• Evidence portfolio assessment.</v>
      </c>
      <c r="H25" s="10">
        <f>'3.Todas las competencia(Fuente'!H57</f>
        <v>0</v>
      </c>
    </row>
    <row r="26" spans="1:9" ht="86.4" x14ac:dyDescent="0.3">
      <c r="A26" s="360" t="str">
        <f>'3.Todas las competencia(Fuente'!A58</f>
        <v>ORG 3.9</v>
      </c>
      <c r="B26" s="364" t="str">
        <f>'3.Todas las competencia(Fuente'!B58</f>
        <v>Garantizar el manejo efectivo de la información y el conocimiento.</v>
      </c>
      <c r="C26" s="362" t="str">
        <f>'3.Todas las competencia(Fuente'!C58</f>
        <v>●Capturar, desarrollar, intercambiar y usar efectivamente la información y el conocimiento adquirido por la institución, su personal y las partes interesadas.
●Mantener registros de información actualizados, organizados, seguros y respaldados.
●Promover el intercambio y el uso del conocimiento.
●Hacer uso del conocimiento en la planificación,la toma de decisiones y la gestión adaptativa.</v>
      </c>
      <c r="D26" s="6" t="str">
        <f>'3.Todas las competencia(Fuente'!D58</f>
        <v>●Principios y práctica del manejo de conocimiento y datos.
●Protocolos de información de seguridad.
●Requisitos legales para la gestión de datos, acceso y uso.
●Sistemas de almacenamiento y recuperación de información.</v>
      </c>
      <c r="E26" s="227">
        <f>'3.Todas las competencia(Fuente'!E58</f>
        <v>0</v>
      </c>
      <c r="F26" s="10" t="str">
        <f>'3.Todas las competencia(Fuente'!F58</f>
        <v>• Submit evidence of establishment of an efficient system of information collation, storage and retrieval that is used to support management decisions.
• Demonstrate supporting knowledge.</v>
      </c>
      <c r="G26" s="10" t="str">
        <f>'3.Todas las competencia(Fuente'!G58</f>
        <v>• Accreditation of prior qualifications and experience.
• Evidence portfolio assessment.</v>
      </c>
      <c r="H26" s="10">
        <f>'3.Todas las competencia(Fuente'!H58</f>
        <v>0</v>
      </c>
    </row>
    <row r="27" spans="1:9" ht="43.2" x14ac:dyDescent="0.3">
      <c r="A27" s="360" t="str">
        <f>'3.Todas las competencia(Fuente'!A59</f>
        <v>ORG 3.10</v>
      </c>
      <c r="B27" s="364" t="str">
        <f>'3.Todas las competencia(Fuente'!B59</f>
        <v>Asegurar el reconocimiento certificado que garantic la calidad de gestión de un área protegida.</v>
      </c>
      <c r="C27" s="362" t="str">
        <f>'3.Todas las competencia(Fuente'!C59</f>
        <v>●Adquirir un estándar de calidad garantizado y reconocido (por ejemplo, ISO 9000, (Gestión de calidad), ISO 14000 (Gestión medioambiental), ISO 24000 (Responsabilidad social), Lista Verde de la UICN).</v>
      </c>
      <c r="D27" s="6" t="str">
        <f>'3.Todas las competencia(Fuente'!D59</f>
        <v>●Variedad de criterios y procesos de calidad.</v>
      </c>
      <c r="E27" s="227">
        <f>'3.Todas las competencia(Fuente'!E59</f>
        <v>0</v>
      </c>
      <c r="F27" s="10" t="str">
        <f>'3.Todas las competencia(Fuente'!F59</f>
        <v>• Achieve an independently verified and widely recognised quality assurance standard.
• Demonstrate supporting knowledge.</v>
      </c>
      <c r="G27" s="10" t="str">
        <f>'3.Todas las competencia(Fuente'!G59</f>
        <v>• Accreditation of prior qualifications and experience.
• Evidence portfolio assessment.</v>
      </c>
      <c r="H27" s="10">
        <f>'3.Todas las competencia(Fuente'!H59</f>
        <v>0</v>
      </c>
    </row>
    <row r="28" spans="1:9" ht="31.2" x14ac:dyDescent="0.3">
      <c r="A28" s="317" t="str">
        <f>'3.Todas las competencia(Fuente'!A60</f>
        <v>CATEGORÍA</v>
      </c>
      <c r="B28" s="335" t="str">
        <f>'3.Todas las competencia(Fuente'!B60</f>
        <v>HRM. GESTIÓN DE RECURSOS HUMANOS</v>
      </c>
      <c r="C28" s="322" t="str">
        <f>'3.Todas las competencia(Fuente'!C60</f>
        <v>Establecer una fuerza laboral para áreas protegidas que sea adecuada, competente, bien administrada y apoyada.</v>
      </c>
      <c r="D28" s="107" t="str">
        <f>'3.Todas las competencia(Fuente'!D60</f>
        <v xml:space="preserve"> </v>
      </c>
      <c r="E28" s="225">
        <f>'3.Todas las competencia(Fuente'!E60</f>
        <v>0</v>
      </c>
      <c r="F28" s="161">
        <f>'3.Todas las competencia(Fuente'!F60</f>
        <v>0</v>
      </c>
      <c r="G28" s="162">
        <f>'3.Todas las competencia(Fuente'!G60</f>
        <v>0</v>
      </c>
      <c r="H28" s="76">
        <f>'3.Todas las competencia(Fuente'!H60</f>
        <v>0</v>
      </c>
    </row>
    <row r="29" spans="1:9" ht="124.8" outlineLevel="2" x14ac:dyDescent="0.3">
      <c r="A29" s="310" t="str">
        <f>'3.Todas las competencia(Fuente'!A69</f>
        <v>HRM 3</v>
      </c>
      <c r="B29" s="336" t="str">
        <f>'3.Todas las competencia(Fuente'!B69</f>
        <v>GESTION DE RECURSOS HUMANOS.
NIVEL 3</v>
      </c>
      <c r="C29" s="323" t="str">
        <f>'3.Todas las competencia(Fuente'!C69</f>
        <v>Asegurar que el personal del área protegida sea suficiente, competente y bien gestionado, dirigido y motivado.</v>
      </c>
      <c r="D29" s="270" t="str">
        <f>'3.Todas las competencia(Fuente'!D69</f>
        <v xml:space="preserve">●Legislación y política organizacional y procedimientos para la gestión de recursos humanos.
●Principios y prácticas de gestión de recursos humanos.
●Principios y prácticas de evaluación y desarrollo de capacidades.
</v>
      </c>
      <c r="E29" s="275" t="str">
        <f>'3.Todas las competencia(Fuente'!E69</f>
        <v>FRM 3; ORG 3; PPP 3; ADR 3; CAC 3; TEC 2</v>
      </c>
      <c r="F29" s="156" t="str">
        <f>'3.Todas las competencia(Fuente'!F69</f>
        <v>EXAMPLE PERFORMANCE CRITERIA</v>
      </c>
      <c r="G29" s="156" t="str">
        <f>'3.Todas las competencia(Fuente'!G69</f>
        <v>EXAMPLE MEANS OF ASSESSMENT</v>
      </c>
      <c r="H29" s="61" t="str">
        <f>'3.Todas las competencia(Fuente'!H69</f>
        <v>RECOMMENDED PRIOR COMPETENCE REQUIREMENTS FOR THE LEVEL</v>
      </c>
      <c r="I29">
        <f>'3.Todas las competencia(Fuente'!I69</f>
        <v>0</v>
      </c>
    </row>
    <row r="30" spans="1:9" ht="36" outlineLevel="3" x14ac:dyDescent="0.3">
      <c r="A30" s="311" t="str">
        <f>'3.Todas las competencia(Fuente'!A70</f>
        <v>Código</v>
      </c>
      <c r="B30" s="337" t="str">
        <f>'3.Todas las competencia(Fuente'!B70</f>
        <v>Declaración de la competencia. El individuo deberá ser capaz de:</v>
      </c>
      <c r="C30" s="324" t="str">
        <f>'3.Todas las competencia(Fuente'!C70</f>
        <v>Detalles, alcance y variaciones.
Una breve explicación de la competencia.</v>
      </c>
      <c r="D30" s="112" t="str">
        <f>'3.Todas las competencia(Fuente'!D70</f>
        <v>Principales requerimientos de conocimiento para la competencia.</v>
      </c>
      <c r="E30" s="214" t="str">
        <f>'3.Todas las competencia(Fuente'!E70</f>
        <v xml:space="preserve"> </v>
      </c>
      <c r="F30" s="158" t="str">
        <f>'3.Todas las competencia(Fuente'!F70</f>
        <v>Example performance criteria for certification</v>
      </c>
      <c r="G30" s="158" t="str">
        <f>'3.Todas las competencia(Fuente'!G70</f>
        <v>Example means of assessment</v>
      </c>
      <c r="H30" s="99" t="str">
        <f>'3.Todas las competencia(Fuente'!H70</f>
        <v>UNI; HRM 2; CAC 2</v>
      </c>
      <c r="I30">
        <f>'3.Todas las competencia(Fuente'!I70</f>
        <v>0</v>
      </c>
    </row>
    <row r="31" spans="1:9" ht="100.8" outlineLevel="3" x14ac:dyDescent="0.3">
      <c r="A31" s="360" t="str">
        <f>'3.Todas las competencia(Fuente'!A71</f>
        <v>HRM 3.1</v>
      </c>
      <c r="B31" s="365" t="str">
        <f>'3.Todas las competencia(Fuente'!B71</f>
        <v>Identificar necesidadesde personal y estructuras organizativas para la gestión de un área protegida, definirdescripciones de puestos y establecer estándares de desempeño.</v>
      </c>
      <c r="C31" s="362" t="str">
        <f>'3.Todas las competencia(Fuente'!C71</f>
        <v>●Desarrollar estructuras organizativas y asignar personal a puestos dentro de ella.                                                                                                                                                    ●Identificar competencias equeridas para todos los puestos.
●Preparar descripciones y requisitos de desempeño para todos los puestos.</v>
      </c>
      <c r="D31" s="6" t="str">
        <f>'3.Todas las competencia(Fuente'!D71</f>
        <v>●Normas para establecimiento de estructuras organizacionales, descripciones laborales, etc.
●Opciones para la organización del personal y estructuras institucionales (por ejemplo, estructuras verticales u horizontales).
●Enfoques basados en competencias para planificación y gestión de ecursos humanos.</v>
      </c>
      <c r="E31" s="227">
        <f>'3.Todas las competencia(Fuente'!E71</f>
        <v>0</v>
      </c>
      <c r="F31" s="6" t="str">
        <f>'3.Todas las competencia(Fuente'!F71</f>
        <v>• Submit a detailed staffing structure, plan and position descriptions for the PA.
• Demonstrate supporting knowledge.</v>
      </c>
      <c r="G31" s="6" t="str">
        <f>'3.Todas las competencia(Fuente'!G71</f>
        <v>• Accreditation of prior qualifications and experience.
• Evidence portfolio assessment.</v>
      </c>
      <c r="H31" s="3">
        <f>'3.Todas las competencia(Fuente'!H71</f>
        <v>0</v>
      </c>
      <c r="I31">
        <f>'3.Todas las competencia(Fuente'!I71</f>
        <v>0</v>
      </c>
    </row>
    <row r="32" spans="1:9" ht="82.8" outlineLevel="3" x14ac:dyDescent="0.3">
      <c r="A32" s="360" t="str">
        <f>'3.Todas las competencia(Fuente'!A72</f>
        <v>HRM 3.2</v>
      </c>
      <c r="B32" s="365" t="str">
        <f>'3.Todas las competencia(Fuente'!B72</f>
        <v>Supervisar y garantizar la adopción de procedimientos integrales de personal dentro de la gestión de un área protegida.</v>
      </c>
      <c r="C32" s="362" t="str">
        <f>'3.Todas las competencia(Fuente'!C72</f>
        <v>●Garantizar el cumplimiento justo y transparente de los procedimientos de reclutamiento del personal, ascensos, evaluación, quejas, disciplina, etc.
●Garantizar el cumplimiento de la legislación laboral, normas para empleo de personal del AP, estándares para la equidad, igualdad de oportunidades y diversidad.
●El término “personal” contempla funcionarios permanentes y temporales, voluntarios, ayudantes y colaboradores regulares.</v>
      </c>
      <c r="D32" s="6" t="str">
        <f>'3.Todas las competencia(Fuente'!D72</f>
        <v>●Legislación laboral.
●Normas y estándares para procedimientos de personal.</v>
      </c>
      <c r="E32" s="227">
        <f>'3.Todas las competencia(Fuente'!E72</f>
        <v>0</v>
      </c>
      <c r="F32" s="6" t="str">
        <f>'3.Todas las competencia(Fuente'!F72</f>
        <v>• Submit evidence of existence and implementation of full range of personnel procedures for the PA.
• Demonstrate supporting knowledge.</v>
      </c>
      <c r="G32" s="6" t="str">
        <f>'3.Todas las competencia(Fuente'!G72</f>
        <v>• Accreditation of prior qualifications and experience.
• Evidence portfolio assessment.</v>
      </c>
      <c r="H32" s="3">
        <f>'3.Todas las competencia(Fuente'!H72</f>
        <v>0</v>
      </c>
      <c r="I32">
        <f>'3.Todas las competencia(Fuente'!I72</f>
        <v>0</v>
      </c>
    </row>
    <row r="33" spans="1:9" ht="138" outlineLevel="3" x14ac:dyDescent="0.3">
      <c r="A33" s="360" t="str">
        <f>'3.Todas las competencia(Fuente'!A73</f>
        <v>HRM 3.3</v>
      </c>
      <c r="B33" s="365" t="str">
        <f>'3.Todas las competencia(Fuente'!B73</f>
        <v>Garantizar condiciones de trabajo adecuadas, bienestar, salud y seguridad para el personal y usuarios de las áreas protegidas.</v>
      </c>
      <c r="C33" s="362" t="str">
        <f>'3.Todas las competencia(Fuente'!C73</f>
        <v>●Garantizar condiciones de trabajo seguras y saludables para el personal (a tiempo completo, a tiempo parcial, voluntarios y otros colaboradores).
●Asegurar que la infraestructura y el equipo sean seguros y tengan buen mantenimiento.
●Asegurar que se proporcione y mantenga el equipo de seguridad.
●Realizar evaluaciones de riesgos para actividades laborales.
●Proporcionar y mantener equipos e instalaciones de primeros auxilios.
●Implementar medidas especiales para garantizar la seguridad del personal vulnerable.
●Desarrollar procedimientos para hacer frente a emergencias.
●Proporcionar acceso a un seguro de salud y accidentes adecuado para el personal.
●Proporcionar la instrucción requerida, sesiones informativas y capacitación.</v>
      </c>
      <c r="D33" s="6" t="str">
        <f>'3.Todas las competencia(Fuente'!D73</f>
        <v>●Legislación de salud y seguridad.
●Evaluación de riesgos, auditoría de salud y seguridad y procedimientos de planificación
●Técnicas de auditoría de seguridad.
●Principales riesgos y peligros que afectan al personal de las AP.</v>
      </c>
      <c r="E33" s="227">
        <f>'3.Todas las competencia(Fuente'!E73</f>
        <v>0</v>
      </c>
      <c r="F33" s="6" t="str">
        <f>'3.Todas las competencia(Fuente'!F73</f>
        <v>• Submit a welfare, health and safety assessment or audit, policy and plan for the PA.
• Submit evidence that policy and plan are implemented.
• Demonstrate supporting knowledge.</v>
      </c>
      <c r="G33" s="6" t="str">
        <f>'3.Todas las competencia(Fuente'!G73</f>
        <v>• Accreditation of prior qualifications and experience.
• Evidence portfolio assessment.</v>
      </c>
      <c r="H33" s="3">
        <f>'3.Todas las competencia(Fuente'!H73</f>
        <v>0</v>
      </c>
      <c r="I33">
        <f>'3.Todas las competencia(Fuente'!I73</f>
        <v>0</v>
      </c>
    </row>
    <row r="34" spans="1:9" ht="86.4" outlineLevel="3" x14ac:dyDescent="0.3">
      <c r="A34" s="360" t="str">
        <f>'3.Todas las competencia(Fuente'!A74</f>
        <v>HRM 3.4</v>
      </c>
      <c r="B34" s="365" t="str">
        <f>'3.Todas las competencia(Fuente'!B74</f>
        <v>Identificar necesidades de desarrollo de capacidades del personal, partes interesadas y socios.</v>
      </c>
      <c r="C34" s="362" t="str">
        <f>'3.Todas las competencia(Fuente'!C74</f>
        <v>●Realizar evaluaciones estructuradas de las necesidades de desarrollo de capacidades.
●Recomendar programas de desarrollo de capacidades de acuerdo con el análisis de necesidades, las competencias requeridas y los requisitos / capacidades de los grupos destinatarios.</v>
      </c>
      <c r="D34" s="6" t="str">
        <f>'3.Todas las competencia(Fuente'!D74</f>
        <v>●Evaluación de necesidades de capacidad y análisis de procedimientos.
●Enfoques y técnicas de formación y aprendizaje.
●Variedad de oportunidades de aprendizaje y capacitación disponibles.</v>
      </c>
      <c r="E34" s="227">
        <f>'3.Todas las competencia(Fuente'!E74</f>
        <v>0</v>
      </c>
      <c r="F34" s="6" t="str">
        <f>'3.Todas las competencia(Fuente'!F74</f>
        <v>• Submit a needs assessment and capacity development plan for PA personnel and other stakeholders.
• Submit evidence of providing access to learning and training opportunities for all personnel.
• Demonstrate supporting knowledge.</v>
      </c>
      <c r="G34" s="6" t="str">
        <f>'3.Todas las competencia(Fuente'!G74</f>
        <v>• Accreditation of prior qualifications and experience.
• Evidence portfolio assessment.</v>
      </c>
      <c r="H34" s="3">
        <f>'3.Todas las competencia(Fuente'!H74</f>
        <v>0</v>
      </c>
      <c r="I34">
        <f>'3.Todas las competencia(Fuente'!I74</f>
        <v>0</v>
      </c>
    </row>
    <row r="35" spans="1:9" ht="115.2" outlineLevel="3" x14ac:dyDescent="0.3">
      <c r="A35" s="360" t="str">
        <f>'3.Todas las competencia(Fuente'!A75</f>
        <v>HRM 3.5</v>
      </c>
      <c r="B35" s="365" t="str">
        <f>'3.Todas las competencia(Fuente'!B75</f>
        <v>Establecer programas de desarrollo de capacidad para el personal de área protegida, partes interesadas y socios.</v>
      </c>
      <c r="C35" s="362" t="str">
        <f>'3.Todas las competencia(Fuente'!C75</f>
        <v>●Brindar acceso a oportunidades relevantes de aprendizaje y capacitación para todo el personal. Por ejemplo: aprendizaje formal que conduce a calificaciones econocidas; entrenamiento a corto plazo; aprendizaje basado en competencias; y el aprendizaje informal en el lugar de trabajo (por ejemplo, entrenamiento, tutoría, intercambio de conocimientos y habilidades).
●Recopilar y evaluar resultados e impactos del desarrollo de capacidades.</v>
      </c>
      <c r="D35" s="6" t="str">
        <f>'3.Todas las competencia(Fuente'!D75</f>
        <v>●Principios del aprendizaje para adultos.
●Necesidades de desarrollo del personal (personal, partes interesadas, socios, etc.).
●Principios y prácticas de desarrollo de capacidades.
●Oportunidades para construir capacidad individual (formal e informal).
●Opciones para el aprendizaje en el lugar de trabajo (además de la capacitación).</v>
      </c>
      <c r="E35" s="227">
        <f>'3.Todas las competencia(Fuente'!E75</f>
        <v>0</v>
      </c>
      <c r="F35" s="6" t="str">
        <f>'3.Todas las competencia(Fuente'!F75</f>
        <v>• Submit evidence of providing access to learning and training opportunities for a wide range of personnel.
• Demonstrate supporting knowledge.</v>
      </c>
      <c r="G35" s="6" t="str">
        <f>'3.Todas las competencia(Fuente'!G75</f>
        <v>• Accreditation of prior qualifications and experience.
• Evidence portfolio assessment. and interview.
• Testimony of personnel.</v>
      </c>
      <c r="H35" s="3">
        <f>'3.Todas las competencia(Fuente'!H75</f>
        <v>0</v>
      </c>
      <c r="I35">
        <f>'3.Todas las competencia(Fuente'!I75</f>
        <v>0</v>
      </c>
    </row>
    <row r="36" spans="1:9" ht="31.2" x14ac:dyDescent="0.3">
      <c r="A36" s="317" t="str">
        <f>'3.Todas las competencia(Fuente'!A89</f>
        <v>CATEGORÍA</v>
      </c>
      <c r="B36" s="335" t="str">
        <f>'3.Todas las competencia(Fuente'!B89</f>
        <v>FRM. GESTIÓN DE RECURSOS FINANCIEROS Y OPERATIVOS</v>
      </c>
      <c r="C36" s="322" t="str">
        <f>'3.Todas las competencia(Fuente'!C89</f>
        <v>Asegurar que las áreas protegidas estén adecuadamente financiadas y dotadas de recursos, además, que estos estén efectiva y eficientemente designados y utilizados.</v>
      </c>
      <c r="D36" s="107" t="str">
        <f>'3.Todas las competencia(Fuente'!D89</f>
        <v xml:space="preserve"> </v>
      </c>
      <c r="E36" s="229">
        <f>'3.Todas las competencia(Fuente'!E89</f>
        <v>0</v>
      </c>
      <c r="F36" s="164">
        <f>'3.Todas las competencia(Fuente'!F89</f>
        <v>0</v>
      </c>
      <c r="G36" s="164">
        <f>'3.Todas las competencia(Fuente'!G89</f>
        <v>0</v>
      </c>
      <c r="H36" s="25">
        <f>'3.Todas las competencia(Fuente'!H89</f>
        <v>0</v>
      </c>
    </row>
    <row r="37" spans="1:9" ht="62.4" x14ac:dyDescent="0.3">
      <c r="A37" s="310" t="str">
        <f>'3.Todas las competencia(Fuente'!A98</f>
        <v>FRM 3</v>
      </c>
      <c r="B37" s="336" t="str">
        <f>'3.Todas las competencia(Fuente'!B98</f>
        <v>GESTION DE RECURSOS FINANCIEROS Y OPERATIVOS.
NIVEL 3</v>
      </c>
      <c r="C37" s="352" t="str">
        <f>'3.Todas las competencia(Fuente'!C98</f>
        <v>Identificar y asegurar financiamiento y recursos físicos adecuados para la gestión de un área protegida y asegurar su efectividad y
buena utilización.</v>
      </c>
      <c r="D37" s="270" t="str">
        <f>'3.Todas las competencia(Fuente'!D98</f>
        <v>●Procedimientos legales, organizacionales y requisitos para la gestión financiera
●Principios y prácticas de contabilidad y gestión financiera</v>
      </c>
      <c r="E37" s="275" t="str">
        <f>'3.Todas las competencia(Fuente'!E98</f>
        <v xml:space="preserve"> HRM 3; ORG 3; PPP 3; CAC 3; ADR 3; TEC 2</v>
      </c>
      <c r="F37" s="156" t="str">
        <f>'3.Todas las competencia(Fuente'!F98</f>
        <v>EXAMPLE PERFORMANCE CRITERIA</v>
      </c>
      <c r="G37" s="156" t="str">
        <f>'3.Todas las competencia(Fuente'!G98</f>
        <v>EXAMPLE MEANS OF ASSESSMENT</v>
      </c>
      <c r="H37" s="61" t="str">
        <f>'3.Todas las competencia(Fuente'!H98</f>
        <v>RECOMMENDED PRIOR COMPETENCE REQUIREMENTS FOR THE LEVEL</v>
      </c>
    </row>
    <row r="38" spans="1:9" ht="36" x14ac:dyDescent="0.3">
      <c r="A38" s="311" t="str">
        <f>'3.Todas las competencia(Fuente'!A99</f>
        <v>Código</v>
      </c>
      <c r="B38" s="337" t="str">
        <f>'3.Todas las competencia(Fuente'!B99</f>
        <v>Declaración de la competencia. El individuo deberá ser capaz de:</v>
      </c>
      <c r="C38" s="324" t="str">
        <f>'3.Todas las competencia(Fuente'!C99</f>
        <v>Detalles, alcance y variaciones.
Una breve explicación de la competencia.</v>
      </c>
      <c r="D38" s="112" t="str">
        <f>'3.Todas las competencia(Fuente'!D99</f>
        <v>Principales requerimientos de conocimiento para la competencia.</v>
      </c>
      <c r="E38" s="214" t="str">
        <f>'3.Todas las competencia(Fuente'!E99</f>
        <v xml:space="preserve"> </v>
      </c>
      <c r="F38" s="158" t="str">
        <f>'3.Todas las competencia(Fuente'!F99</f>
        <v>Example performance criteria for certification</v>
      </c>
      <c r="G38" s="158" t="str">
        <f>'3.Todas las competencia(Fuente'!G99</f>
        <v>Example means of assessment</v>
      </c>
      <c r="H38" s="99" t="str">
        <f>'3.Todas las competencia(Fuente'!H99</f>
        <v>UNI; FRM 2; CAC 2</v>
      </c>
    </row>
    <row r="39" spans="1:9" ht="82.8" x14ac:dyDescent="0.3">
      <c r="A39" s="360" t="str">
        <f>'3.Todas las competencia(Fuente'!A100</f>
        <v>FRM 3.1</v>
      </c>
      <c r="B39" s="365" t="str">
        <f>'3.Todas las competencia(Fuente'!B100</f>
        <v>Garantizar el cumplimiento de la legislación y procedimientos requeridos para el manejo financieo, así como del uso y asignación de recursos.</v>
      </c>
      <c r="C39" s="362" t="str">
        <f>'3.Todas las competencia(Fuente'!C100</f>
        <v>●Introducir procedimientos adecuados para la gestión financiera y lagestión de activos y materiales.
●Asegurar una contabilidad correcta y prevenir / abordar todas las formas de mala gestión o mala utilización.
●Garantizar la gestión correcta y documentación de los materiales y activos (equipos e infraestructura).
●Asegurar el cumplimiento de las regulaciones, para administrar y reportar ingresos e impuestos.
●Cumplir con todos los requisitos de informes, auditoría / inspección y mantenimiento de registros de inventario.</v>
      </c>
      <c r="D39" s="6" t="str">
        <f>'3.Todas las competencia(Fuente'!D100</f>
        <v>●Legislación, regulaciones y normas relevantes para la gestión de finanzas yactivos de las AP.
●Procedimientos profesionales de contabilidad, y gestión de inventario.</v>
      </c>
      <c r="E39" s="227">
        <f>'3.Todas las competencia(Fuente'!E100</f>
        <v>0</v>
      </c>
      <c r="F39" s="6" t="str">
        <f>'3.Todas las competencia(Fuente'!F100</f>
        <v>• Submit independently verified evidence of correct management of finances and assets over one year.
• Demonstrate supporting knowledge.</v>
      </c>
      <c r="G39" s="6" t="str">
        <f>'3.Todas las competencia(Fuente'!G100</f>
        <v>• Accreditation of prior qualifications and experience.
• Evidence portfolio assessment.</v>
      </c>
      <c r="H39" s="6">
        <f>'3.Todas las competencia(Fuente'!H100</f>
        <v>0</v>
      </c>
    </row>
    <row r="40" spans="1:9" ht="69" x14ac:dyDescent="0.3">
      <c r="A40" s="360" t="str">
        <f>'3.Todas las competencia(Fuente'!A101</f>
        <v>FRM 3.2</v>
      </c>
      <c r="B40" s="365" t="str">
        <f>'3.Todas las competencia(Fuente'!B101</f>
        <v>Preparar un plan de negocios / plan de sostenibilidad financierapara el área protegida.</v>
      </c>
      <c r="C40" s="362" t="str">
        <f>'3.Todas las competencia(Fuente'!C101</f>
        <v>●Desarrollar un presupuesto y/o un plan de negocios o sostenibilidad financiera para un AP (vinculado a un plan de gestión)
●Identificar los fondos disponibles y la “becha de financiamiento” ente los fondos disponibles y los requerimientos presupuestarios.
●Identificar estrategias y opciones para atender la becha de financiamiento</v>
      </c>
      <c r="D40" s="6" t="str">
        <f>'3.Todas las competencia(Fuente'!D101</f>
        <v>●Teoría y práctica de negocios y / o planificación de la sostenibilidad financier
●Políticas y prácticas actuales para financiarAP.
●Opciones y fuentes para aumentar / diversificar fondos</v>
      </c>
      <c r="E40" s="227">
        <f>'3.Todas las competencia(Fuente'!E101</f>
        <v>0</v>
      </c>
      <c r="F40" s="6" t="str">
        <f>'3.Todas las competencia(Fuente'!F101</f>
        <v>• Submit a detailed business plan (or equivalent) for the PA based on a budgeted management plan.
• Demonstrate supporting knowledge.</v>
      </c>
      <c r="G40" s="6" t="str">
        <f>'3.Todas las competencia(Fuente'!G101</f>
        <v>• Accreditation of prior qualifications and experience.
• Evidence portfolio assessment.</v>
      </c>
      <c r="H40" s="6">
        <f>'3.Todas las competencia(Fuente'!H101</f>
        <v>0</v>
      </c>
    </row>
    <row r="41" spans="1:9" ht="110.4" x14ac:dyDescent="0.3">
      <c r="A41" s="360" t="str">
        <f>'3.Todas las competencia(Fuente'!A102</f>
        <v>FRM 3.3</v>
      </c>
      <c r="B41" s="365" t="str">
        <f>'3.Todas las competencia(Fuente'!B102</f>
        <v>Preparar presupuestos anuales, planes de
financiamiento y planes para asignación de
recursos.</v>
      </c>
      <c r="C41" s="362" t="str">
        <f>'3.Todas las competencia(Fuente'!C102</f>
        <v>● Preparar presupuestos anuales / de mediano plazo para un área
protegida vinculada al plan de negocios y / o plan de gestión.
● Preparar planes anuales de ingresos y gastos para lograr presupuestos
equilibrados y mantener el flujo de caja
● Identificar equisitos para costos recurrentes, compras, inversiones,
adquisiciones, etc.
● Desarrollar presupuestos y planes de financiamiento para p oyectos y
subvenciones.</v>
      </c>
      <c r="D41" s="6" t="str">
        <f>'3.Todas las competencia(Fuente'!D102</f>
        <v>● Legislación, regulaciones y normas para
presupuestar.
● Planificación financiera y ocedimientos
contables.
● Detalles del plan de gestión del AP y del plan
de negocios.</v>
      </c>
      <c r="E41" s="227">
        <f>'3.Todas las competencia(Fuente'!E102</f>
        <v>0</v>
      </c>
      <c r="F41" s="6" t="str">
        <f>'3.Todas las competencia(Fuente'!F102</f>
        <v>• Submit a detailed budget and resourcing plan for the PA, based on the business plan.
• Demonstrate supporting knowledge.</v>
      </c>
      <c r="G41" s="6" t="str">
        <f>'3.Todas las competencia(Fuente'!G102</f>
        <v>• Accreditation of prior qualifications and experience.
• Evidence portfolio assessment.</v>
      </c>
      <c r="H41" s="6">
        <f>'3.Todas las competencia(Fuente'!H102</f>
        <v>0</v>
      </c>
    </row>
    <row r="42" spans="1:9" ht="55.2" x14ac:dyDescent="0.3">
      <c r="A42" s="360" t="str">
        <f>'3.Todas las competencia(Fuente'!A103</f>
        <v>FRM 3.4</v>
      </c>
      <c r="B42" s="365" t="str">
        <f>'3.Todas las competencia(Fuente'!B103</f>
        <v>Preparar directamente reportes financie os,
así como la información requerida para la
realización de auditorías.</v>
      </c>
      <c r="C42" s="362" t="str">
        <f>'3.Todas las competencia(Fuente'!C103</f>
        <v>● Elaborar informes financie os anuales de acuerdo con los requerimientos
institucionales y legales.
● Asegurar que toda la información esté en su lugar en caso de auditorías
formales.</v>
      </c>
      <c r="D42" s="6" t="str">
        <f>'3.Todas las competencia(Fuente'!D103</f>
        <v>● Legislación, regulaciones y procedimientos
relacionados con informes financie os y
auditorias.</v>
      </c>
      <c r="E42" s="227">
        <f>'3.Todas las competencia(Fuente'!E103</f>
        <v>0</v>
      </c>
      <c r="F42" s="6" t="str">
        <f>'3.Todas las competencia(Fuente'!F103</f>
        <v>• Provide evidence of a satisfactory independent audit report.
• Demonstrate supporting knowledge.</v>
      </c>
      <c r="G42" s="6" t="str">
        <f>'3.Todas las competencia(Fuente'!G103</f>
        <v>• Accreditation of prior qualifications and experience.
• Evidence portfolio assessment.</v>
      </c>
      <c r="H42" s="6">
        <f>'3.Todas las competencia(Fuente'!H103</f>
        <v>0</v>
      </c>
    </row>
    <row r="43" spans="1:9" ht="96.6" x14ac:dyDescent="0.3">
      <c r="A43" s="360" t="str">
        <f>'3.Todas las competencia(Fuente'!A104</f>
        <v>FRM 3.5</v>
      </c>
      <c r="B43" s="365" t="str">
        <f>'3.Todas las competencia(Fuente'!B104</f>
        <v>Identificar y asegurar financiamiento para á eas
protegidas.</v>
      </c>
      <c r="C43" s="362" t="str">
        <f>'3.Todas las competencia(Fuente'!C104</f>
        <v>● Presentar anualmente solicitudes justificadas de p esupuesto a sus
organizaciones o bien ante agencias de financiamiento.
● Identificar y movilizar nuevas fuentes de financiamiento para un ea
protegida (por ejemplo, a través de proyectos, ingresos generados
localmente, etc.).
● Preparar presupuestos de proyectos de acuerdo con los requisitos de los
donantes. Ver también PPP 3.</v>
      </c>
      <c r="D43" s="6" t="str">
        <f>'3.Todas las competencia(Fuente'!D104</f>
        <v>● Legislación, regulaciones y normas sobre
contratos y concesiones en AP.
● Detalles de políticas y opciones de
contratación en el AP.</v>
      </c>
      <c r="E43" s="227">
        <f>'3.Todas las competencia(Fuente'!E104</f>
        <v>0</v>
      </c>
      <c r="F43" s="6" t="str">
        <f>'3.Todas las competencia(Fuente'!F104</f>
        <v>• Submit evidence of preparation and presentation of detailed, rational and well justified requests and proposals for improved long term funding and investment in the PA system.</v>
      </c>
      <c r="G43" s="6" t="str">
        <f>'3.Todas las competencia(Fuente'!G104</f>
        <v>• Accreditation of prior qualifications and experience.
• Evidence portfolio assessment.</v>
      </c>
      <c r="H43" s="6">
        <f>'3.Todas las competencia(Fuente'!H104</f>
        <v>0</v>
      </c>
    </row>
    <row r="44" spans="1:9" ht="96.6" x14ac:dyDescent="0.3">
      <c r="A44" s="360" t="str">
        <f>'3.Todas las competencia(Fuente'!A105</f>
        <v>FRM 3.6</v>
      </c>
      <c r="B44" s="365" t="str">
        <f>'3.Todas las competencia(Fuente'!B105</f>
        <v>Identificar y asegurar recursos físicos necesarios
para la gestión del área protegida.</v>
      </c>
      <c r="C44" s="362" t="str">
        <f>'3.Todas las competencia(Fuente'!C105</f>
        <v>● Preparar evaluaciones de necesidades de recursos, basadas en
obligaciones y requerimientos de un área protegida.
● Identificar equisitos de infraestructura física, materiales, equipos y costos
recurrentes.
● Identificar dónde y cómo asegurar los ecursos requeridos (por ejemplo, a
través del gobierno, subvenciones externas, intercambio de recursos, etc.).
● Supervisar procedimientos para la adquisición de bienes y servicios.</v>
      </c>
      <c r="D44" s="6"/>
      <c r="E44" s="227"/>
      <c r="F44" s="6"/>
      <c r="G44" s="6"/>
      <c r="H44" s="6"/>
    </row>
    <row r="45" spans="1:9" ht="57.6" x14ac:dyDescent="0.3">
      <c r="A45" s="360" t="str">
        <f>'3.Todas las competencia(Fuente'!A106</f>
        <v>FRM 3.7</v>
      </c>
      <c r="B45" s="365" t="str">
        <f>'3.Todas las competencia(Fuente'!B106</f>
        <v>Negociar y supervisar términos contractuales
y financieros para construcciones, concesiones
y acuerdos de gestión.</v>
      </c>
      <c r="C45" s="362" t="str">
        <f>'3.Todas las competencia(Fuente'!C106</f>
        <v>● Contratar concesiones para la provisión de servicios de turismo y
recreación, recolección de recursos naturales, manejo forestal, etc.
● Garantizar el cumplimiento de todos los requisitos de transparencia y
equidad en la negociación y adjudicación de contratos.</v>
      </c>
      <c r="D45" s="6" t="str">
        <f>'3.Todas las competencia(Fuente'!D106</f>
        <v>● Legislación, regulaciones y normas sobre
contratos y concesiones en AP.
● Detalles de políticas y opciones de
contratación en el AP.</v>
      </c>
      <c r="E45" s="227">
        <f>'3.Todas las competencia(Fuente'!E106</f>
        <v>0</v>
      </c>
      <c r="F45" s="6" t="str">
        <f>'3.Todas las competencia(Fuente'!F106</f>
        <v>• Submit full documentary evidence of the development, specification and contracting of at least one concession or similar agreement.
• Demonstrate supporting knowledge.</v>
      </c>
      <c r="G45" s="6" t="str">
        <f>'3.Todas las competencia(Fuente'!G106</f>
        <v>• Accreditation of prior qualifications and experience.
• Evidence portfolio assessment.</v>
      </c>
      <c r="H45" s="6">
        <f>'3.Todas las competencia(Fuente'!H106</f>
        <v>0</v>
      </c>
    </row>
    <row r="46" spans="1:9" ht="31.2" x14ac:dyDescent="0.3">
      <c r="A46" s="317" t="str">
        <f>'3.Todas las competencia(Fuente'!A122</f>
        <v>CATEGORÍA</v>
      </c>
      <c r="B46" s="335" t="str">
        <f>'3.Todas las competencia(Fuente'!B122</f>
        <v>ADR. DOCUMENTACIÓN ADMINISTRATIVA Y PRESENTACIÓN DE INFORMES</v>
      </c>
      <c r="C46" s="322" t="str">
        <f>'3.Todas las competencia(Fuente'!C122</f>
        <v>Establecer e implementar procedimientos para la gestión de la información, la documentación y la preparación de informes.</v>
      </c>
      <c r="D46" s="107" t="str">
        <f>'3.Todas las competencia(Fuente'!D122</f>
        <v xml:space="preserve"> </v>
      </c>
      <c r="E46" s="229">
        <f>'3.Todas las competencia(Fuente'!E122</f>
        <v>0</v>
      </c>
      <c r="F46" s="164">
        <f>'3.Todas las competencia(Fuente'!F122</f>
        <v>0</v>
      </c>
      <c r="G46" s="164">
        <f>'3.Todas las competencia(Fuente'!G122</f>
        <v>0</v>
      </c>
      <c r="H46" s="25">
        <f>'3.Todas las competencia(Fuente'!H122</f>
        <v>0</v>
      </c>
    </row>
    <row r="47" spans="1:9" ht="140.4" x14ac:dyDescent="0.3">
      <c r="A47" s="310" t="str">
        <f>'3.Todas las competencia(Fuente'!A130</f>
        <v>ADR 3</v>
      </c>
      <c r="B47" s="336" t="str">
        <f>'3.Todas las competencia(Fuente'!B130</f>
        <v>DOCUMENTACIÓN ADMINISTRATIVA Y
PRESENTACIÓN DE INFORMES
NIVEL 3</v>
      </c>
      <c r="C47" s="323" t="str">
        <f>'3.Todas las competencia(Fuente'!C130</f>
        <v>Asegurar que exista un sistema integral de documentación e informes administrativos para el área protegida.</v>
      </c>
      <c r="D47" s="270" t="str">
        <f>'3.Todas las competencia(Fuente'!D130</f>
        <v xml:space="preserve">● Legislación, política organizacional y
procedimientos de documentación e informes.
● Habilidades para el análisis y síntesis de
información.
● Formatos y estilos para la elaboración de
informes.
● Gestión de la información, almacenamiento y
sistemas de recuperación.
</v>
      </c>
      <c r="E47" s="275" t="str">
        <f>'3.Todas las competencia(Fuente'!E130</f>
        <v xml:space="preserve"> HRM 3; ORG 3; FRM 3; PPP 3; CAC 3; TEC 2</v>
      </c>
      <c r="F47" s="156" t="str">
        <f>'3.Todas las competencia(Fuente'!F130</f>
        <v>EXAMPLE PERFORMANCE CRITERIA</v>
      </c>
      <c r="G47" s="156" t="str">
        <f>'3.Todas las competencia(Fuente'!G130</f>
        <v>EXAMPLE MEANS OF ASSESSMENT</v>
      </c>
      <c r="H47" s="61" t="str">
        <f>'3.Todas las competencia(Fuente'!H130</f>
        <v>RECOMMENDED PRIOR COMPETENCE REQUIREMENTS FOR THE LEVEL</v>
      </c>
    </row>
    <row r="48" spans="1:9" ht="28.8" x14ac:dyDescent="0.3">
      <c r="A48" s="311" t="str">
        <f>'3.Todas las competencia(Fuente'!A131</f>
        <v>Código</v>
      </c>
      <c r="B48" s="311" t="str">
        <f>'3.Todas las competencia(Fuente'!B131</f>
        <v>Declaración de la competencia. El individuo deberá ser capaz de:</v>
      </c>
      <c r="C48" s="117" t="str">
        <f>'3.Todas las competencia(Fuente'!C131</f>
        <v>Detalles, alcance y variaciones.
Una breve explicación de la competencia.</v>
      </c>
      <c r="D48" s="113" t="str">
        <f>'3.Todas las competencia(Fuente'!D131</f>
        <v>Principales requerimientos de conocimiento para la competencia.</v>
      </c>
      <c r="E48" s="215" t="str">
        <f>'3.Todas las competencia(Fuente'!E131</f>
        <v xml:space="preserve"> </v>
      </c>
      <c r="F48" s="163" t="str">
        <f>'3.Todas las competencia(Fuente'!F131</f>
        <v>Example performance criteria for certification</v>
      </c>
      <c r="G48" s="163" t="str">
        <f>'3.Todas las competencia(Fuente'!G131</f>
        <v>Example means of assessment</v>
      </c>
      <c r="H48" s="35" t="str">
        <f>'3.Todas las competencia(Fuente'!H131</f>
        <v>UNI; ADR 2; CAC 2</v>
      </c>
    </row>
    <row r="49" spans="1:8" ht="72" x14ac:dyDescent="0.3">
      <c r="A49" s="360" t="str">
        <f>'3.Todas las competencia(Fuente'!A132</f>
        <v>ADR 3.1</v>
      </c>
      <c r="B49" s="365" t="str">
        <f>'3.Todas las competencia(Fuente'!B132</f>
        <v>Compilar y preparar informes formales sobre
actividades de áreas protegidas.</v>
      </c>
      <c r="C49" s="362" t="str">
        <f>'3.Todas las competencia(Fuente'!C132</f>
        <v>● Compilar informes exhaustivos importantes, para las autoridades
de gestión, donantes, socios, etc. (por ejemplo, informes anuales,
informes de progreso de proyectos).
● Compilar información de diversas fuentes (informes internos, informes
de investigación, evaluaciones, etc.) en informes integradores.</v>
      </c>
      <c r="D49" s="6" t="str">
        <f>'3.Todas las competencia(Fuente'!D132</f>
        <v>● Requisitos y formatos para elaboración de
informes.
● Capacidad de análisis.
● Técnicas para redacción clara y presentación de
informes de investigación.</v>
      </c>
      <c r="E49" s="227">
        <f>'3.Todas las competencia(Fuente'!E132</f>
        <v>0</v>
      </c>
      <c r="F49" s="6" t="str">
        <f>'3.Todas las competencia(Fuente'!F132</f>
        <v xml:space="preserve">• Submit at least two major reports.
</v>
      </c>
      <c r="G49" s="6" t="str">
        <f>'3.Todas las competencia(Fuente'!G132</f>
        <v>• Evidence portfolio assessment.
• Accreditation of prior qualifications and experience</v>
      </c>
      <c r="H49" s="6">
        <f>'3.Todas las competencia(Fuente'!H132</f>
        <v>0</v>
      </c>
    </row>
    <row r="50" spans="1:8" ht="100.8" x14ac:dyDescent="0.3">
      <c r="A50" s="360" t="str">
        <f>'3.Todas las competencia(Fuente'!A133</f>
        <v>ADR 3.2</v>
      </c>
      <c r="B50" s="365" t="str">
        <f>'3.Todas las competencia(Fuente'!B133</f>
        <v>Garantizar la adecuada documentación de
reuniones, consultas y negociaciones.</v>
      </c>
      <c r="C50" s="362" t="str">
        <f>'3.Todas las competencia(Fuente'!C133</f>
        <v xml:space="preserve">● Garantizar la correcta documentación de las reuniones, acuerdos
y decisiones (a través de minutas, informes de misión, archivos de
información, etc.).
● Velar por la distribución, almacenamiento y archivo de la
documentación.
</v>
      </c>
      <c r="D50" s="6" t="str">
        <f>'3.Todas las competencia(Fuente'!D133</f>
        <v xml:space="preserve">● Protocolos de reuniones.
● Técnicas de comunicación y gestión de
reuniones.
● Sistemas de almacenamiento y recuperación de
documentos.
</v>
      </c>
      <c r="E50" s="227">
        <f>'3.Todas las competencia(Fuente'!E133</f>
        <v>0</v>
      </c>
      <c r="F50" s="6" t="str">
        <f>'3.Todas las competencia(Fuente'!F133</f>
        <v>• Submit evidence of/demonstrate successful management of at least three major meetings/consultations/negotiations.
• Negotiation of agreements in a range of typical situations.</v>
      </c>
      <c r="G50" s="6" t="str">
        <f>'3.Todas las competencia(Fuente'!G133</f>
        <v>• Evidence portfolio assessment.
• Accreditation of prior qualifications and experience</v>
      </c>
      <c r="H50" s="6">
        <f>'3.Todas las competencia(Fuente'!H133</f>
        <v>0</v>
      </c>
    </row>
    <row r="51" spans="1:8" ht="151.80000000000001" x14ac:dyDescent="0.3">
      <c r="A51" s="360" t="str">
        <f>'3.Todas las competencia(Fuente'!A134</f>
        <v>ADR 3.3</v>
      </c>
      <c r="B51" s="365" t="str">
        <f>'3.Todas las competencia(Fuente'!B134</f>
        <v>Asegurar que los registros completos de actividad
y su documentación sea mantenida y asegurada.</v>
      </c>
      <c r="C51" s="362" t="str">
        <f>'3.Todas las competencia(Fuente'!C134</f>
        <v xml:space="preserve">● Asegurar que un área protegida mantenga un sistema (electrónico
y / o en papel) para el registro, almacenamiento y recuperación de
información, datos métodos, actividades, mapas, imágenes, etc.
● Establecer un sistema completo de información de gestión para un
área protegida.
● Asegurar que los sistemas de TI estén preparados y funcionando.
● Asegurar que los registros sean accesibles.
● Asegurar que los sistemas de seguridad de la información y copia de
seguridad estén preparados, etc.).
● Cumplir las obligaciones de seguridad y protección de datos.
</v>
      </c>
      <c r="D51" s="6" t="str">
        <f>'3.Todas las competencia(Fuente'!D134</f>
        <v xml:space="preserve">● Métodos y enfoques de gestión de la
información.
● Opciones de seguridad y respaldo.
● Requisitos legales para la protección de datos y
seguridad.
● Usos y requisitos tecnologías de información
(computadoras, unidades periféricas, redes,
etc.).
</v>
      </c>
      <c r="E51" s="227">
        <f>'3.Todas las competencia(Fuente'!E134</f>
        <v>0</v>
      </c>
      <c r="F51" s="6" t="str">
        <f>'3.Todas las competencia(Fuente'!F134</f>
        <v>• Submit evidence of accurate and retrievable record-keeping, security and back up</v>
      </c>
      <c r="G51" s="6" t="str">
        <f>'3.Todas las competencia(Fuente'!G134</f>
        <v>• Evidence portfolio assessment.
• Examination and audit of filing system and records.
• Accreditation of prior qualifications and experience.</v>
      </c>
      <c r="H51" s="6">
        <f>'3.Todas las competencia(Fuente'!H134</f>
        <v>0</v>
      </c>
    </row>
    <row r="52" spans="1:8" ht="165.6" x14ac:dyDescent="0.3">
      <c r="A52" s="360" t="str">
        <f>'3.Todas las competencia(Fuente'!A135</f>
        <v>ADR 3.4</v>
      </c>
      <c r="B52" s="364" t="str">
        <f>'3.Todas las competencia(Fuente'!B135</f>
        <v>Implementar medidas para monitoreo exhaustivo
y elaboración de informes de desempeño
organizacional.</v>
      </c>
      <c r="C52" s="362" t="str">
        <f>'3.Todas las competencia(Fuente'!C135</f>
        <v xml:space="preserve">● Monitorear la condición de un área protegida, el cumplimiento de sus
responsabilidades y obligaciones, la finalización de las actividades
planificadas, el log o de los objetivos y el impacto y la eficacia de la
gestión.
● Recopilar y elaborar informes de diferentes unidades de la gestión de
un área protegida.
● Proporcionar informes completos basados en el monitoreo.
● Cumplir con los requisitos de informes solicitados.
● Usar sistemas de evaluación reconocidos (por ejemplo, la Herramienta
de Seguimiento a la Efectividad de la Gestión).
</v>
      </c>
      <c r="D52" s="6" t="str">
        <f>'3.Todas las competencia(Fuente'!D135</f>
        <v xml:space="preserve">● Mandato y responsabilidades de las APs.
● Requisitos nacionales para el monitoreo y
elaboración de informes.
● Detalles del plan de manejo del AP y sus
disposiciones para el seguimiento.
● Sistemas de monitoreo y evaluación reconocidos
(p. ej. METT).
</v>
      </c>
      <c r="E52" s="227">
        <f>'3.Todas las competencia(Fuente'!E135</f>
        <v>0</v>
      </c>
      <c r="F52" s="10" t="str">
        <f>'3.Todas las competencia(Fuente'!F135</f>
        <v>• Submit evidence of preparation of comprehensive, evidence based reports on protected area management, activities and effectiveness.
• Demonstrate supporting knowledge.</v>
      </c>
      <c r="G52" s="10" t="str">
        <f>'3.Todas las competencia(Fuente'!G135</f>
        <v>• Evidence portfolio assessment.
• Accreditation of prior qualifications and experience</v>
      </c>
      <c r="H52" s="10">
        <f>'3.Todas las competencia(Fuente'!H135</f>
        <v>0</v>
      </c>
    </row>
    <row r="53" spans="1:8" ht="31.2" x14ac:dyDescent="0.3">
      <c r="A53" s="317" t="str">
        <f>'3.Todas las competencia(Fuente'!A148</f>
        <v>CAREGORÍA</v>
      </c>
      <c r="B53" s="335" t="str">
        <f>'3.Todas las competencia(Fuente'!B148</f>
        <v>CAC. COMUNICACIÓN Y COLABORACIÓN</v>
      </c>
      <c r="C53" s="322" t="str">
        <f>'3.Todas las competencia(Fuente'!C148</f>
        <v>Desarrollar y usar las habilidades necesarias para comunicarse y colaborar de manera efectiva.</v>
      </c>
      <c r="D53" s="106">
        <f>'3.Todas las competencia(Fuente'!D148</f>
        <v>0</v>
      </c>
      <c r="E53" s="387">
        <f>'3.Todas las competencia(Fuente'!E148</f>
        <v>0</v>
      </c>
      <c r="F53" s="106">
        <f>'3.Todas las competencia(Fuente'!F148</f>
        <v>0</v>
      </c>
      <c r="G53" s="106">
        <f>'3.Todas las competencia(Fuente'!G148</f>
        <v>0</v>
      </c>
      <c r="H53" s="387">
        <f>'3.Todas las competencia(Fuente'!H148</f>
        <v>0</v>
      </c>
    </row>
    <row r="54" spans="1:8" ht="63" x14ac:dyDescent="0.3">
      <c r="A54" s="336" t="str">
        <f>'3.Todas las competencia(Fuente'!A157</f>
        <v>CAC 3</v>
      </c>
      <c r="B54" s="336" t="str">
        <f>'3.Todas las competencia(Fuente'!B157</f>
        <v>COMUNICACIÓN Y COLABORACIÓN.
NIVEL 3</v>
      </c>
      <c r="C54" s="323" t="str">
        <f>'3.Todas las competencia(Fuente'!C157</f>
        <v>Mantener comunicaciones efectivas por la organización de áreas protegidas, así como a lo interno de ellas.</v>
      </c>
      <c r="D54" s="276" t="str">
        <f>'3.Todas las competencia(Fuente'!D157</f>
        <v>● Teoría de la comunicación.
● Principios de comunicación organizacional.
● Beneficios / riesgos asociados con buena / mala
comunicación.</v>
      </c>
      <c r="E54" s="388" t="str">
        <f>'3.Todas las competencia(Fuente'!E157</f>
        <v>Todas en el nivel 3</v>
      </c>
      <c r="F54" s="391" t="str">
        <f>'3.Todas las competencia(Fuente'!F157</f>
        <v>EXAMPLE PERFORMANCE CRITERIA</v>
      </c>
      <c r="G54" s="391" t="str">
        <f>'3.Todas las competencia(Fuente'!G157</f>
        <v>EXAMPLE MEANS OF ASSESSMENT</v>
      </c>
      <c r="H54" s="392" t="str">
        <f>'3.Todas las competencia(Fuente'!H157</f>
        <v>RECOMMENDED PRIOR COMPETENCE REQUIREMENTS FOR THE LEVEL</v>
      </c>
    </row>
    <row r="55" spans="1:8" ht="31.2" x14ac:dyDescent="0.3">
      <c r="A55" s="389" t="str">
        <f>'3.Todas las competencia(Fuente'!A158</f>
        <v>Código</v>
      </c>
      <c r="B55" s="311" t="str">
        <f>'3.Todas las competencia(Fuente'!B158</f>
        <v>Declaración de la competencia. El individuo deberá ser capaz de:</v>
      </c>
      <c r="C55" s="390" t="str">
        <f>'3.Todas las competencia(Fuente'!C158</f>
        <v>Detalles, alcance y variaciones.
Una breve explicación de la competencia.</v>
      </c>
      <c r="D55" s="390" t="str">
        <f>'3.Todas las competencia(Fuente'!D158</f>
        <v>Principales requerimientos de conocimiento para la competencia.</v>
      </c>
      <c r="E55" s="337" t="str">
        <f>'3.Todas las competencia(Fuente'!E158</f>
        <v xml:space="preserve"> </v>
      </c>
      <c r="F55" s="62" t="str">
        <f>'3.Todas las competencia(Fuente'!F158</f>
        <v>Example performance criteria for certification</v>
      </c>
      <c r="G55" s="62" t="str">
        <f>'3.Todas las competencia(Fuente'!G158</f>
        <v>Example means of assessment</v>
      </c>
      <c r="H55" s="311" t="str">
        <f>'3.Todas las competencia(Fuente'!H158</f>
        <v>UNI; CAC 2</v>
      </c>
    </row>
    <row r="56" spans="1:8" ht="151.80000000000001" x14ac:dyDescent="0.3">
      <c r="A56" s="360" t="str">
        <f>'3.Todas las competencia(Fuente'!A159</f>
        <v>CAC 3.1</v>
      </c>
      <c r="B56" s="365" t="str">
        <f>'3.Todas las competencia(Fuente'!B159</f>
        <v>Mantener comunicaciones efectivas dentro de la
organización de áreas protegidas.</v>
      </c>
      <c r="C56" s="362" t="str">
        <f>'3.Todas las competencia(Fuente'!C159</f>
        <v xml:space="preserve">● Demostrar el uso efectivo de una variedad de técnicas de
comunicación en la gestión y dirección de una organización de áreas
protegidas.
● Hacer un uso apropiado de una variedad de herramientas y ayudas
para desarrollar una buena comunicación.
● Establecer una “cultura” dentro de la organización, para promover una
buena comunicación, transparencia y capacidad de respuesta.
● Reconocer la diversidad de individuos y necesidades en la
organización y adaptar los enfoques de comunicación a esas
particularidades.
</v>
      </c>
      <c r="D56" s="6" t="str">
        <f>'3.Todas las competencia(Fuente'!D159</f>
        <v>● Una amplia gama de técnicas de comunicación
y su aplicación en el manejo y buen desempeño
de la organización.
● Usos de una variedad de herramientas y
soportes para apoyar la comunicación.</v>
      </c>
      <c r="E56" s="227">
        <f>'3.Todas las competencia(Fuente'!E159</f>
        <v>0</v>
      </c>
      <c r="F56" s="6" t="str">
        <f>'3.Todas las competencia(Fuente'!F159</f>
        <v>• Submit evidence of/demonstrate successful establishment of effective communication within and across an organisation.</v>
      </c>
      <c r="G56" s="6" t="str">
        <f>'3.Todas las competencia(Fuente'!G159</f>
        <v>• Evidence portfolio assessment.
• Observation.
• Testimony of participants and colleagues.
• Accreditation of prior qualifications and experience.</v>
      </c>
      <c r="H56" s="6">
        <f>'3.Todas las competencia(Fuente'!H159</f>
        <v>0</v>
      </c>
    </row>
    <row r="57" spans="1:8" ht="129.6" x14ac:dyDescent="0.3">
      <c r="A57" s="360" t="str">
        <f>'3.Todas las competencia(Fuente'!A160</f>
        <v>CAC 3.2</v>
      </c>
      <c r="B57" s="365" t="str">
        <f>'3.Todas las competencia(Fuente'!B160</f>
        <v>Mantener comunicación efectiva y buenas
relaciones laborales con partes interesadas y
socios.</v>
      </c>
      <c r="C57" s="362" t="str">
        <f>'3.Todas las competencia(Fuente'!C160</f>
        <v xml:space="preserve">● Asegurar la comunicación y el mantenimiento regular de relaciones
laborales positivas entre la organización de áreas protegidas y las
partes interesadas, socios, donantes, autoridades, etc.
● Reconocer la diversidad de individuos y grupos entre las partes
interesadas y adaptar los enfoques de comunicación a esas
particularidades.
</v>
      </c>
      <c r="D57" s="6" t="str">
        <f>'3.Todas las competencia(Fuente'!D160</f>
        <v xml:space="preserve">● Uso de una amplia gama de técnicas de
comunicación, para garantizar el mantenimiento
de buenas relaciones.
● Importancia y beneficios de mantener
comunicación bidireccional regular.
● Variedad de partes interesadas y socios, así
como sus diferentes estilos y necesidades de
comunicación.
</v>
      </c>
      <c r="E57" s="227">
        <f>'3.Todas las competencia(Fuente'!E160</f>
        <v>0</v>
      </c>
      <c r="F57" s="6" t="str">
        <f>'3.Todas las competencia(Fuente'!F160</f>
        <v xml:space="preserve">• Submit evidence of successful maintenance of communication and active working relationships with key stakeholders.
</v>
      </c>
      <c r="G57" s="6" t="str">
        <f>'3.Todas las competencia(Fuente'!G160</f>
        <v>• Evidence portfolio assessment.
• Observation.
• Testimony of participants and colleagues.
• Accreditation of prior qualifications and experience.</v>
      </c>
      <c r="H57" s="6">
        <f>'3.Todas las competencia(Fuente'!H160</f>
        <v>0</v>
      </c>
    </row>
    <row r="58" spans="1:8" ht="100.8" x14ac:dyDescent="0.3">
      <c r="A58" s="360" t="str">
        <f>'3.Todas las competencia(Fuente'!A161</f>
        <v>CAC 3.3</v>
      </c>
      <c r="B58" s="365" t="str">
        <f>'3.Todas las competencia(Fuente'!B161</f>
        <v>Negociar acuerdos y gestionar disputas y conflictos</v>
      </c>
      <c r="C58" s="362" t="str">
        <f>'3.Todas las competencia(Fuente'!C161</f>
        <v xml:space="preserve">● Usar una variedad de técnicas para alcanzar acuerdos equitativos y
para transformar conflictos importantes con y/o ent e los interesados y
socios, así como dentro de la organización.
● Velar por la documentación y formalización de acuerdos y
resoluciones.
</v>
      </c>
      <c r="D58" s="6" t="str">
        <f>'3.Todas las competencia(Fuente'!D161</f>
        <v xml:space="preserve">● Una amplia gama de enfoques de negociación
(p. Ej. adaptarse, evitar, colaborar, competir,
comprometer).
● Una amplia gama de enfoques de transformación
de conflictos tales como negociación, mediación,
arbitraje y adjudicación.
</v>
      </c>
      <c r="E58" s="227">
        <f>'3.Todas las competencia(Fuente'!E161</f>
        <v>0</v>
      </c>
      <c r="F58" s="6" t="str">
        <f>'3.Todas las competencia(Fuente'!F161</f>
        <v>• Submit evidence of/demonstrate
- successful resolution of a major conflicts with/between stakeholders.
- successful negotiation of a complex and equitable agreement with a stakeholder group.</v>
      </c>
      <c r="G58" s="6" t="str">
        <f>'3.Todas las competencia(Fuente'!G161</f>
        <v>• Evidence portfolio assessment.
• Observation.
• Testimony of participants and colleagues.
• Accreditation of prior qualifications and experience.</v>
      </c>
      <c r="H58" s="6">
        <f>'3.Todas las competencia(Fuente'!H161</f>
        <v>0</v>
      </c>
    </row>
    <row r="59" spans="1:8" ht="31.2" x14ac:dyDescent="0.3">
      <c r="A59" s="343" t="str">
        <f>'3.Todas las competencia(Fuente'!A179</f>
        <v>GRUPO</v>
      </c>
      <c r="B59" s="325" t="str">
        <f>'3.Todas las competencia(Fuente'!B179</f>
        <v>B. GESTIÓN APLICADA EN LAS ÁREAS PROTEGIDAS</v>
      </c>
      <c r="C59" s="353" t="str">
        <f>'3.Todas las competencia(Fuente'!C179</f>
        <v>Aplicar habilidades técnicas especializadas en el manejo de áreas protegidas.</v>
      </c>
      <c r="D59" s="230">
        <f>'3.Todas las competencia(Fuente'!E179</f>
        <v>0</v>
      </c>
      <c r="E59" s="166">
        <f>'3.Todas las competencia(Fuente'!F179</f>
        <v>0</v>
      </c>
      <c r="F59" s="166">
        <f>'3.Todas las competencia(Fuente'!G179</f>
        <v>0</v>
      </c>
      <c r="G59" s="57">
        <f>'3.Todas las competencia(Fuente'!H179</f>
        <v>0</v>
      </c>
      <c r="H59" s="57">
        <f>'3.Todas las competencia(Fuente'!I179</f>
        <v>0</v>
      </c>
    </row>
    <row r="60" spans="1:8" ht="31.2" x14ac:dyDescent="0.3">
      <c r="A60" s="318" t="str">
        <f>'3.Todas las competencia(Fuente'!A180</f>
        <v>CATEGORÍA</v>
      </c>
      <c r="B60" s="326" t="str">
        <f>'3.Todas las competencia(Fuente'!B180</f>
        <v>BIO. CONSERVACIÓN DE BIODIVERSIDAD</v>
      </c>
      <c r="C60" s="354" t="str">
        <f>'3.Todas las competencia(Fuente'!C180</f>
        <v>Asegurar el mantenimiento de los valores ecológicos de las áreas protegidas a través de la gestión y el monitoreo de especies, sus hábitats, ecosistemas y el uso de recursos naturales.</v>
      </c>
      <c r="D60" s="231">
        <f>'3.Todas las competencia(Fuente'!E180</f>
        <v>0</v>
      </c>
      <c r="E60" s="167">
        <f>'3.Todas las competencia(Fuente'!F180</f>
        <v>0</v>
      </c>
      <c r="F60" s="167">
        <f>'3.Todas las competencia(Fuente'!G180</f>
        <v>0</v>
      </c>
      <c r="G60" s="38">
        <f>'3.Todas las competencia(Fuente'!H180</f>
        <v>0</v>
      </c>
      <c r="H60" s="38">
        <f>'3.Todas las competencia(Fuente'!I180</f>
        <v>0</v>
      </c>
    </row>
    <row r="61" spans="1:8" ht="78" x14ac:dyDescent="0.3">
      <c r="A61" s="342" t="str">
        <f>'3.Todas las competencia(Fuente'!A192</f>
        <v>BIO 3</v>
      </c>
      <c r="B61" s="342" t="str">
        <f>'3.Todas las competencia(Fuente'!B192</f>
        <v>CONSERVACION DE LA BIODIVERSIDAD.
NIVEL 3</v>
      </c>
      <c r="C61" s="327" t="str">
        <f>'3.Todas las competencia(Fuente'!C192</f>
        <v>Dirigir el desarrollo e implementación de programas que identifiquen y aborden los objetivos y prioridades de conservación.</v>
      </c>
      <c r="D61" s="282" t="str">
        <f>'3.Todas las competencia(Fuente'!D192</f>
        <v xml:space="preserve">● Requisitos legales y organizativos para la
conservación de la biodiversidad.
● Principios de ecología y biología de la
conservación.
</v>
      </c>
      <c r="E61" s="283" t="str">
        <f>'3.Todas las competencia(Fuente'!E192</f>
        <v xml:space="preserve"> PPP 3; ORG 3; COM 3; CAC 3; TEC 2; ADR 3</v>
      </c>
      <c r="F61" s="168" t="str">
        <f>'3.Todas las competencia(Fuente'!F192</f>
        <v>EXAMPLE PERFORMANCE CRITERIA</v>
      </c>
      <c r="G61" s="168" t="str">
        <f>'3.Todas las competencia(Fuente'!G192</f>
        <v>EXAMPLE MEANS OF ASSESSMENT</v>
      </c>
      <c r="H61" s="64" t="str">
        <f>'3.Todas las competencia(Fuente'!H192</f>
        <v>RECOMMENDED PRIOR COMPETENCE REQUIREMENTS FOR THE LEVEL</v>
      </c>
    </row>
    <row r="62" spans="1:8" ht="36" x14ac:dyDescent="0.35">
      <c r="A62" s="314" t="str">
        <f>'3.Todas las competencia(Fuente'!A193</f>
        <v>Código</v>
      </c>
      <c r="B62" s="26" t="str">
        <f>'3.Todas las competencia(Fuente'!B193</f>
        <v>Declaración de la competencia. El individuo deberá ser capaz de:</v>
      </c>
      <c r="C62" s="328" t="str">
        <f>'3.Todas las competencia(Fuente'!C193</f>
        <v>Detalles, alcance y variaciones.
Una breve explicación de la competencia.</v>
      </c>
      <c r="D62" s="147" t="str">
        <f>'3.Todas las competencia(Fuente'!D193</f>
        <v>Principales requerimientos de conocimiento para la competencia.</v>
      </c>
      <c r="E62" s="103" t="str">
        <f>'3.Todas las competencia(Fuente'!E193</f>
        <v xml:space="preserve"> </v>
      </c>
      <c r="F62" s="172" t="str">
        <f>'3.Todas las competencia(Fuente'!F193</f>
        <v>Example performance criteria for certification</v>
      </c>
      <c r="G62" s="219" t="str">
        <f>'3.Todas las competencia(Fuente'!G193</f>
        <v>Example means of assessment</v>
      </c>
      <c r="H62" s="98" t="str">
        <f>'3.Todas las competencia(Fuente'!H193</f>
        <v>UNI ; BIO 2; CAC 2</v>
      </c>
    </row>
    <row r="63" spans="1:8" ht="115.2" x14ac:dyDescent="0.3">
      <c r="A63" s="360" t="str">
        <f>'3.Todas las competencia(Fuente'!A194</f>
        <v>BIO 3.1</v>
      </c>
      <c r="B63" s="365" t="str">
        <f>'3.Todas las competencia(Fuente'!B194</f>
        <v>Dirigir programas de muestreo, monitoreo e investigación de la biodiversidad.</v>
      </c>
      <c r="C63" s="362" t="str">
        <f>'3.Todas las competencia(Fuente'!C194</f>
        <v>● Liderar el desarrollo e implementación de programas de muestreo,
monitoreo e investigación orientados a la gestión, para que una AP:
– se centre en los activos de biodiversidad priorizados,
– esté orientada a la gestión y
– que hagan uso de las mejores prácticas aceptadas y las técnicas
apropiadas.</v>
      </c>
      <c r="D63" s="13" t="str">
        <f>'3.Todas las competencia(Fuente'!D194</f>
        <v>● Conocimiento de la biodiversidad del área, su
estado de conservación y protección legal.
● Principios y prácticas de investigación y
monitoreo de la biodiversidad.
● Composición del plan de gestión del AP.
● Fuentes expertas de apoyo.</v>
      </c>
      <c r="E63" s="233">
        <f>'3.Todas las competencia(Fuente'!E194</f>
        <v>0</v>
      </c>
      <c r="F63" s="13" t="str">
        <f>'3.Todas las competencia(Fuente'!F194</f>
        <v>• Submit the relevant descriptive sections of a PA management plan. 
• Submit a detailed programme of survey, research and monitoring.
• Compile a detailed report on implementation of the programme of survey, research and monitoring.
• Demonstrate supporting knowledge.</v>
      </c>
      <c r="G63" s="13" t="str">
        <f>'3.Todas las competencia(Fuente'!G194</f>
        <v xml:space="preserve">• Accreditation of prior qualifications and experience. and experience.
• Evidence portfolio.
</v>
      </c>
      <c r="H63" s="14">
        <f>'3.Todas las competencia(Fuente'!H194</f>
        <v>0</v>
      </c>
    </row>
    <row r="64" spans="1:8" ht="115.2" x14ac:dyDescent="0.3">
      <c r="A64" s="360" t="str">
        <f>'3.Todas las competencia(Fuente'!A195</f>
        <v>BIO 3.2</v>
      </c>
      <c r="B64" s="365" t="str">
        <f>'3.Todas las competencia(Fuente'!B195</f>
        <v>Dirigir medidas para la protección / recuperación
de especies de fauna de importancia para la
conservación.</v>
      </c>
      <c r="C64" s="362" t="str">
        <f>'3.Todas las competencia(Fuente'!C195</f>
        <v>● Identificar especies de importancia para la conservación en un á ea
protegida.
● Liderar el desarrollo y la implementación de medidas apropiadas y
justificadas para la conservación in situ de especies focales
● Monitorear e informar sobre los resultados de las medidas de manejo y
el estado de las especies focales.
● Incorporar las medidas</v>
      </c>
      <c r="D64" s="13" t="str">
        <f>'3.Todas las competencia(Fuente'!D195</f>
        <v>● Requerimientos ecológicos y de conservación
de especies claves.
● Opciones y mejores prácticas para las medidas
de conservación. (por ejemplo, protección física,
manejo de poblaciones, mejora del hábitat,
eliminación de amenazas, etc.).
● Contenidos de planes de acción de especies de
carácter nacional o internacional.</v>
      </c>
      <c r="E64" s="233">
        <f>'3.Todas las competencia(Fuente'!E195</f>
        <v>0</v>
      </c>
      <c r="F64" s="13" t="str">
        <f>'3.Todas las competencia(Fuente'!F195</f>
        <v>• Submit the biodiversity-related strategic and operational sections of a PA management plan.
• Submit detailed proposals for a comprehensive species conservation programme.
• Compile a detailed annual report on implementation of the programme.
• Demonstrate supporting knowledge.</v>
      </c>
      <c r="G64" s="13" t="str">
        <f>'3.Todas las competencia(Fuente'!G195</f>
        <v xml:space="preserve">• Accreditation of prior qualifications and experience. and experience.
• Evidence portfolio.
</v>
      </c>
      <c r="H64" s="14">
        <f>'3.Todas las competencia(Fuente'!H195</f>
        <v>0</v>
      </c>
    </row>
    <row r="65" spans="1:8" ht="158.4" x14ac:dyDescent="0.3">
      <c r="A65" s="360" t="str">
        <f>'3.Todas las competencia(Fuente'!A196</f>
        <v>BIO 3.3</v>
      </c>
      <c r="B65" s="365" t="str">
        <f>'3.Todas las competencia(Fuente'!B196</f>
        <v>Dirigir medidas para la conservación de hábitats y ecosistemas de importancia para la conservación.</v>
      </c>
      <c r="C65" s="362" t="str">
        <f>'3.Todas las competencia(Fuente'!C196</f>
        <v>● Identificar ecosistemas, hábitats y paisajes de conservación de
importancia en un área protegida.
● Liderar el desarrollo e implementación de medidas justificadas para la
conservación de hábitats y ecosistemas importantes.
● Monitorear e informar sobre los resultados de las medidas de gestión y
el estado de hábitats y ecosistemas focales.
● Incorporar las medidas en la estrategia / plan de gestión general de un
área protegida.</v>
      </c>
      <c r="D65" s="13" t="str">
        <f>'3.Todas las competencia(Fuente'!D196</f>
        <v>● Conocimiento detallado de la ecología y
requisitos de conservación de ecosistemas
clave.
● Variedad de opciones y mejores prácticas
para establecer medidas de conservación
(por ejemplo, protección física, manejo activo,
recuperación y rehabilitación, restauración,
creación, eliminación de amenazas).
● Contenido de planes de acción de conservación
de ecosistemas de carácter nacional e
internacional.</v>
      </c>
      <c r="E65" s="233">
        <f>'3.Todas las competencia(Fuente'!E196</f>
        <v>0</v>
      </c>
      <c r="F65" s="13" t="str">
        <f>'3.Todas las competencia(Fuente'!F196</f>
        <v>• Submit the relevant strategic and operational sections of a PA management plan.
• Submit detailed proposals for a comprehensive conservation programme.
• Compile a detailed annual report on implementation of the programme.
• Demonstrate supporting knowledge.</v>
      </c>
      <c r="G65" s="13" t="str">
        <f>'3.Todas las competencia(Fuente'!G196</f>
        <v xml:space="preserve">• Accreditation of prior qualifications and experience. and experience.
• Evidence portfolio.
</v>
      </c>
      <c r="H65" s="14">
        <f>'3.Todas las competencia(Fuente'!H196</f>
        <v>0</v>
      </c>
    </row>
    <row r="66" spans="1:8" ht="151.80000000000001" x14ac:dyDescent="0.3">
      <c r="A66" s="360" t="str">
        <f>'3.Todas las competencia(Fuente'!A197</f>
        <v>BIO 3.4</v>
      </c>
      <c r="B66" s="365" t="str">
        <f>'3.Todas las competencia(Fuente'!B197</f>
        <v>Dirigir medidas para abordar las amenazas de las especies exóticas invasoras.</v>
      </c>
      <c r="C66" s="362" t="str">
        <f>'3.Todas las competencia(Fuente'!C197</f>
        <v>● Identificar las amenazas (actuales y potenciales) de las especies
exóticas invasoras (EEI) a en un área protegida.
● Liderar el desarrollo e implementación de medidas justificadas para
abordar las amenazas e impactos derivados de las especies exóticas
invasoras en un área protegida.
● Identificar las principales medidas necesarias para p evenir / reducir el
impacto.
● Dar seguimiento e informar sobre los resultados de las medidas de
gestión.
● Incorporar las medidas en la estrategia / plan de gestión general de un
área protegida.</v>
      </c>
      <c r="D66" s="13" t="str">
        <f>'3.Todas las competencia(Fuente'!D197</f>
        <v xml:space="preserve">● Principales amenazas (reales y potenciales) de
las EEI.
● Variedad de opciones y mejores prácticas para
abordar las amenazas de las EEI.
● Contenido de planes de acción para las EEI de
carácter nacional e internacional. </v>
      </c>
      <c r="E66" s="233">
        <f>'3.Todas las competencia(Fuente'!E197</f>
        <v>0</v>
      </c>
      <c r="F66" s="13" t="str">
        <f>'3.Todas las competencia(Fuente'!F197</f>
        <v>• Submit the relevant strategic and operational sections of a PA management plan.
• Submit detailed proposals for a programme to address threats from AIS. 
• Compile a detailed annual report on implementation of the programme.
• Demonstrate supporting knowledge.</v>
      </c>
      <c r="G66" s="13" t="str">
        <f>'3.Todas las competencia(Fuente'!G197</f>
        <v xml:space="preserve">• Accreditation of prior qualifications and experience. and experience.
• Evidence portfolio.
</v>
      </c>
      <c r="H66" s="14">
        <f>'3.Todas las competencia(Fuente'!H197</f>
        <v>0</v>
      </c>
    </row>
    <row r="67" spans="1:8" ht="165.6" x14ac:dyDescent="0.3">
      <c r="A67" s="360" t="str">
        <f>'3.Todas las competencia(Fuente'!A198</f>
        <v>BIO 3.5</v>
      </c>
      <c r="B67" s="365" t="str">
        <f>'3.Todas las competencia(Fuente'!B198</f>
        <v>Dirigir programas para el aprovechamiento sostenible de recursos naturales.</v>
      </c>
      <c r="C67" s="362" t="str">
        <f>'3.Todas las competencia(Fuente'!C198</f>
        <v>● Identificar recursos adecuados para el uso sostenible.
● Liderar el desarrollo e implementación de programas de
aprovechamiento sostenible fundamentados, en colaboración con
extractores / usuarios.
● Acordar parámetros de uso y desarrollar regulaciones (p. ej. técnicas y
períodos de extracción, cuotas, medios de monitoreo y evaluación de
impacto).
● Especificar dife entes enfoques para la subsistencia local y comercial
de la extracción.
● Monitorear e informar sobre los resultados e impactos de la extracción.
● Incorporar las medidas en la estrategia / plan de gestión general en un
área protegida</v>
      </c>
      <c r="D67" s="13" t="str">
        <f>'3.Todas las competencia(Fuente'!D198</f>
        <v>● Variedad de productos, usos y técnicas
de extracción (por ejemplo, madera, leña,
productos no maderables, pescado, caza, etc.).
● Características de grupos involucrados en la
extracción.
● Principios para una extracción sostenible y
evaluación de desempeños sostenibles.
● Leyes y regulaciones que afectan los recursos
extraíbles.</v>
      </c>
      <c r="E67" s="233">
        <f>'3.Todas las competencia(Fuente'!E198</f>
        <v>0</v>
      </c>
      <c r="F67" s="13" t="str">
        <f>'3.Todas las competencia(Fuente'!F198</f>
        <v>• Submit the sustainable use related sections of a PA management plan
• Submit detailed proposals for a comprehensive sustainable use programme
• Compile a detailed annual report on implementation of the programme.
• Demonstrate supporting knowledge.</v>
      </c>
      <c r="G67" s="13" t="str">
        <f>'3.Todas las competencia(Fuente'!G198</f>
        <v xml:space="preserve">• Accreditation of prior qualifications and experience. and experience.
• Evidence portfolio.
</v>
      </c>
      <c r="H67" s="14">
        <f>'3.Todas las competencia(Fuente'!H198</f>
        <v>0</v>
      </c>
    </row>
    <row r="68" spans="1:8" ht="158.4" x14ac:dyDescent="0.3">
      <c r="A68" s="360" t="str">
        <f>'3.Todas las competencia(Fuente'!A199</f>
        <v>BIO 3.6</v>
      </c>
      <c r="B68" s="365" t="str">
        <f>'3.Todas las competencia(Fuente'!B199</f>
        <v>Dirigir programas para transformar conflictos
entre seres humanos y la vida silvestre.</v>
      </c>
      <c r="C68" s="362" t="str">
        <f>'3.Todas las competencia(Fuente'!C199</f>
        <v>● Trabajar con los afectados para desarrollar prácticas y soluciones
sostenibles a problemas tales como la invasión de cultivos, la
depredación de ganado, animales plagas, animales peligrosos.
● Monitorear e informar sobre los resultados e impactos de las medidas
de gestión.
● Incorporar las medidas en la estrategia / plan de gestión general de un
área protegida.</v>
      </c>
      <c r="D68" s="13" t="str">
        <f>'3.Todas las competencia(Fuente'!D199</f>
        <v>● Legislación relevante.
● Principales conflictos y p oblemas de la vida
silvestre que afectan las AP.
● Ecología de especies problemáticas.
● Variedad de soluciones a conflictos y su
aplicabilidad (por ejemplo, sacrificio, captura,
barreras físicas, medidas de disuasión,
cambios en la práctica del uso de la tierra y
en el comportamiento humano, esquemas de
compensación).
● Técnicas de monitoreo de la vida silvestre.</v>
      </c>
      <c r="E68" s="233">
        <f>'3.Todas las competencia(Fuente'!E199</f>
        <v>0</v>
      </c>
      <c r="F68" s="13" t="str">
        <f>'3.Todas las competencia(Fuente'!F199</f>
        <v>• Submit a plan and programme of work for addressing a significant conflict situation.
• Compile a detailed annual report on implementation of the programme.
• Demonstrate supporting knowledge.</v>
      </c>
      <c r="G68" s="13" t="str">
        <f>'3.Todas las competencia(Fuente'!G199</f>
        <v xml:space="preserve">• Accreditation of prior qualifications and experience. and experience.
• Evidence portfolio.
</v>
      </c>
      <c r="H68" s="14">
        <f>'3.Todas las competencia(Fuente'!H199</f>
        <v>0</v>
      </c>
    </row>
    <row r="69" spans="1:8" ht="86.4" x14ac:dyDescent="0.3">
      <c r="A69" s="360" t="str">
        <f>'3.Todas las competencia(Fuente'!A200</f>
        <v>BIO 3.7</v>
      </c>
      <c r="B69" s="365" t="str">
        <f>'3.Todas las competencia(Fuente'!B200</f>
        <v>Contribuir con las evaluaciones nacionales de estado de conservación.</v>
      </c>
      <c r="C69" s="362" t="str">
        <f>'3.Todas las competencia(Fuente'!C200</f>
        <v>● Tomar un papel significativo y activo en el desar ollo y actualización de
listas rojas nacionales, regionales o mundiales, así como evaluaciones
del estado de conservación de las especies o ecosistemas (o
equivalentes).</v>
      </c>
      <c r="D69" s="13" t="str">
        <f>'3.Todas las competencia(Fuente'!D200</f>
        <v>● Conocimientos especializados relevantes
sobre especies / grupos taxonómicos / de
ecosistemas.
● Criterios nacionales e internacionales para la
Lista Roja (según la Comisión de Supervivencia
de Especies de la UICN).</v>
      </c>
      <c r="E69" s="233">
        <f>'3.Todas las competencia(Fuente'!E200</f>
        <v>0</v>
      </c>
      <c r="F69" s="13" t="str">
        <f>'3.Todas las competencia(Fuente'!F200</f>
        <v>• Submit a section of a red book.
• Conduct an IUCN species status assessment for Red Listing.
• Submit a detailed species status assessment report.
• Demonstrate supporting knowledge.</v>
      </c>
      <c r="G69" s="13" t="str">
        <f>'3.Todas las competencia(Fuente'!G200</f>
        <v xml:space="preserve">• Accreditation of prior qualifications and experience. and experience.
• Evidence portfolio
</v>
      </c>
      <c r="H69" s="14">
        <f>'3.Todas las competencia(Fuente'!H200</f>
        <v>0</v>
      </c>
    </row>
    <row r="70" spans="1:8" ht="158.4" x14ac:dyDescent="0.3">
      <c r="A70" s="360" t="str">
        <f>'3.Todas las competencia(Fuente'!A201</f>
        <v>BIO 3.8</v>
      </c>
      <c r="B70" s="365" t="str">
        <f>'3.Todas las competencia(Fuente'!B201</f>
        <v>Dirigir la curación y la gestión de especímenes y
colecciones.</v>
      </c>
      <c r="C70" s="362" t="str">
        <f>'3.Todas las competencia(Fuente'!C201</f>
        <v>● Desarrollar / aplicar procedimientos y protocolos para asegurar que la
recolección de material biológico se realice legal y éticamente y que
respete los derechos de los custodios legales y tradicionales.
● Asegurar que los especímenes y las colecciones estén correctamente
curadas.
● Asegurar que la recolección, el almacenamiento y el movimiento
de las muestras cumplan con la legislación nacional y los acuerdos
internacionales.</v>
      </c>
      <c r="D70" s="13" t="str">
        <f>'3.Todas las competencia(Fuente'!D201</f>
        <v>● Regulaciones internacionales sobre especies en
peligro de extinción (por ejemplo, Convención
sobre el Comercio Internacional de Especies
Silvestres Amenazadas de Fauna y Flora (CITES
por sus siglas en inglés).
● Estado de protección nacional de las especies.
● Principios para la investigación y recolección de
muestras de forma ética y responsable.
● Temas y legislación relacionadas con la
biopiratería, acceso y participación en los
beneficios</v>
      </c>
      <c r="E70" s="233">
        <f>'3.Todas las competencia(Fuente'!E201</f>
        <v>0</v>
      </c>
      <c r="F70" s="13" t="str">
        <f>'3.Todas las competencia(Fuente'!F201</f>
        <v>• Submit and disseminate a collection policy and protocols for a PA, in collaboration with scientists and local custodians.
• Demonstrate supporting knowledge.</v>
      </c>
      <c r="G70" s="13" t="str">
        <f>'3.Todas las competencia(Fuente'!G201</f>
        <v xml:space="preserve">• Accreditation of prior qualifications and experience. and experience.
• Evidence portfolio
</v>
      </c>
      <c r="H70" s="14">
        <f>'3.Todas las competencia(Fuente'!H201</f>
        <v>0</v>
      </c>
    </row>
    <row r="71" spans="1:8" ht="96.6" x14ac:dyDescent="0.3">
      <c r="A71" s="360" t="str">
        <f>'3.Todas las competencia(Fuente'!A202</f>
        <v>BIO 3.9</v>
      </c>
      <c r="B71" s="365" t="str">
        <f>'3.Todas las competencia(Fuente'!B202</f>
        <v>Dirigir programas de conservación de fauna ex situ.</v>
      </c>
      <c r="C71" s="362" t="str">
        <f>'3.Todas las competencia(Fuente'!C202</f>
        <v>● Liderar el desarrollo e implementación de programas para
conservación de especies ex situ, utilizando los lineamientos y mejores
prácticas reconocidas.
● Incluir programas de captura, transporte, bienestar, cría, reproducción
planificada y cuidados veterinarios
● Las instalaciones pueden incluir centros de rescate, centros de
reproducción, zoológicos conservacionistas asociados con APs.</v>
      </c>
      <c r="D71" s="13" t="str">
        <f>'3.Todas las competencia(Fuente'!D202</f>
        <v>● Principios, prácticas, y requerimientos legales y
éticos para el control de animales, captura y cría
en cautiverio.
● Principios y prácticas de reproducción para la
conservación.</v>
      </c>
      <c r="E71" s="233">
        <f>'3.Todas las competencia(Fuente'!E202</f>
        <v>0</v>
      </c>
      <c r="F71" s="13" t="str">
        <f>'3.Todas las competencia(Fuente'!F202</f>
        <v>• Submit a management diary documenting one year of management of an in situ facility.
• Compile a detailed annual report on management of an in situ facility.
• Demonstrate supporting knowledge.</v>
      </c>
      <c r="G71" s="13" t="str">
        <f>'3.Todas las competencia(Fuente'!G202</f>
        <v xml:space="preserve">• Accreditation of prior qualifications and experience. and experience.
• Evidence portfolio
</v>
      </c>
      <c r="H71" s="14">
        <f>'3.Todas las competencia(Fuente'!H202</f>
        <v>0</v>
      </c>
    </row>
    <row r="72" spans="1:8" ht="82.8" x14ac:dyDescent="0.3">
      <c r="A72" s="360" t="str">
        <f>'3.Todas las competencia(Fuente'!A203</f>
        <v>BIO 3.10</v>
      </c>
      <c r="B72" s="365" t="str">
        <f>'3.Todas las competencia(Fuente'!B203</f>
        <v>Dirigir proyectos de reproducción animal.</v>
      </c>
      <c r="C72" s="362" t="str">
        <f>'3.Todas las competencia(Fuente'!C203</f>
        <v>● Liderar la planificación e implementación de p oyectos para la
reintroducción animal y / o refuerzo de la población.
● Asegurar que los proyectos se ajusten a la guía internacional de
mejores prácticas del Grupo de Especialistas en Reintroducción de la
UICN.
● Monitorear el éxito y los efectos del programa.</v>
      </c>
      <c r="D72" s="13" t="str">
        <f>'3.Todas las competencia(Fuente'!D203</f>
        <v>● Principios y práctica de las reintroducciones
de especies (basadas en recomendaciones del
Grupo de Especialistas en Reintroducción de la
UICN).
● Ecología de las especies focales.</v>
      </c>
      <c r="E72" s="233">
        <f>'3.Todas las competencia(Fuente'!E203</f>
        <v>0</v>
      </c>
      <c r="F72" s="13" t="str">
        <f>'3.Todas las competencia(Fuente'!F203</f>
        <v>• Submit evidence of a well planned and successful animal reintroduction programme.
• Compile a detailed annual report on management of the facility
• Demonstrate supporting knowledge.</v>
      </c>
      <c r="G72" s="13" t="str">
        <f>'3.Todas las competencia(Fuente'!G203</f>
        <v>• Accreditation of prior qualifications and experience. and experience.
• Evidence portfolio.
• Inspection of the facility and associated documentation.</v>
      </c>
      <c r="H72" s="14">
        <f>'3.Todas las competencia(Fuente'!H203</f>
        <v>0</v>
      </c>
    </row>
    <row r="73" spans="1:8" ht="96.6" x14ac:dyDescent="0.3">
      <c r="A73" s="360" t="str">
        <f>'3.Todas las competencia(Fuente'!A204</f>
        <v>BIO 3.11</v>
      </c>
      <c r="B73" s="365" t="str">
        <f>'3.Todas las competencia(Fuente'!B204</f>
        <v>Dirigir proyectos de conservación de plantas ex situ.</v>
      </c>
      <c r="C73" s="362" t="str">
        <f>'3.Todas las competencia(Fuente'!C204</f>
        <v>● Liderar el desarrollo e implementación de programas para de
conservación de plantas ex situ, haciendo uso de los lineamientos y
mejores prácticas reconocidas.
● Incluir la recolección y almacenamiento, cultivos y propagación de
materiales vegetales.
● Las instalaciones pueden incluir bancos de genes, colecciones,
arboretum, cultivo y parcelas de cría.</v>
      </c>
      <c r="D73" s="13" t="str">
        <f>'3.Todas las competencia(Fuente'!D204</f>
        <v>● Principios y práctica de horticultura y cuidado de
plantas.</v>
      </c>
      <c r="E73" s="233">
        <f>'3.Todas las competencia(Fuente'!E204</f>
        <v>0</v>
      </c>
      <c r="F73" s="13" t="str">
        <f>'3.Todas las competencia(Fuente'!F204</f>
        <v>• Submit evidence of a successfully planned and executed ex situ plan conservation project/facility.
• Demonstrate supporting knowledge.</v>
      </c>
      <c r="G73" s="13" t="str">
        <f>'3.Todas las competencia(Fuente'!G204</f>
        <v>• Accreditation of prior qualifications and experience. and experience.
• Evidence portfolio.</v>
      </c>
      <c r="H73" s="14">
        <f>'3.Todas las competencia(Fuente'!H204</f>
        <v>0</v>
      </c>
    </row>
    <row r="74" spans="1:8" ht="86.4" x14ac:dyDescent="0.3">
      <c r="A74" s="360" t="str">
        <f>'3.Todas las competencia(Fuente'!A205</f>
        <v>BIO 3.12</v>
      </c>
      <c r="B74" s="365" t="str">
        <f>'3.Todas las competencia(Fuente'!B205</f>
        <v>Dirigir proyectos de restauración de ecosistemas y hábitats.</v>
      </c>
      <c r="C74" s="362" t="str">
        <f>'3.Todas las competencia(Fuente'!C205</f>
        <v>● Liderar el desarrollo e implementación de programas para restauración,
rehabilitación o creación de hábitats y ecosistemas importantes.
● Incluyendo (según sea necesario) paisajismo físico, estabilización de
suelo, establecimiento y cuidado de la vegetación, reintroducción de
especies vegetales, e ingeniería hidrológica.</v>
      </c>
      <c r="D74" s="13" t="str">
        <f>'3.Todas las competencia(Fuente'!D205</f>
        <v>● Principios y práctica de ingeniería del paisaje.
● Principios y práctica de plantación a gran escala.
● Principios y práctica de hidrología.</v>
      </c>
      <c r="E74" s="233">
        <f>'3.Todas las competencia(Fuente'!E205</f>
        <v>0</v>
      </c>
      <c r="F74" s="13" t="str">
        <f>'3.Todas las competencia(Fuente'!F205</f>
        <v>• Submit evidence of planning and direction of a major project for habitat/ecosystem creation, restoration or rehabilitation.
• Compile a detailed annual report on management of the facility.
• Demonstrate supporting knowledge.</v>
      </c>
      <c r="G74" s="13" t="str">
        <f>'3.Todas las competencia(Fuente'!G205</f>
        <v xml:space="preserve">• Accreditation of prior qualifications and experience. and experience.
• Evidence portfolio
</v>
      </c>
      <c r="H74" s="14">
        <f>'3.Todas las competencia(Fuente'!H205</f>
        <v>0</v>
      </c>
    </row>
    <row r="75" spans="1:8" ht="28.8" x14ac:dyDescent="0.3">
      <c r="A75" s="320" t="str">
        <f>'3.Todas las competencia(Fuente'!A229</f>
        <v>CATEGORÍA</v>
      </c>
      <c r="B75" s="320" t="str">
        <f>'3.Todas las competencia(Fuente'!B229</f>
        <v xml:space="preserve">LAR. FISCALIZACIÓN DEL CUMPLIMIENTO DE LEYES Y REGULACIONES </v>
      </c>
      <c r="C75" s="333" t="str">
        <f>'3.Todas las competencia(Fuente'!C229</f>
        <v>Asegurar que las leyes, regulaciones y derechos que se relacionan con las áreas protegidas y la biodiversidad se cumplan.</v>
      </c>
      <c r="D75" s="125" t="str">
        <f>'3.Todas las competencia(Fuente'!D229</f>
        <v xml:space="preserve"> </v>
      </c>
      <c r="E75" s="223">
        <f>'3.Todas las competencia(Fuente'!E229</f>
        <v>0</v>
      </c>
      <c r="F75" s="212">
        <f>'3.Todas las competencia(Fuente'!F229</f>
        <v>0</v>
      </c>
      <c r="G75" s="212">
        <f>'3.Todas las competencia(Fuente'!G229</f>
        <v>0</v>
      </c>
      <c r="H75" s="211">
        <f>'3.Todas las competencia(Fuente'!H229</f>
        <v>0</v>
      </c>
    </row>
    <row r="76" spans="1:8" ht="156" x14ac:dyDescent="0.3">
      <c r="A76" s="313" t="str">
        <f>'3.Todas las competencia(Fuente'!A239</f>
        <v>LAR 3</v>
      </c>
      <c r="B76" s="366" t="str">
        <f>'3.Todas las competencia(Fuente'!B239</f>
        <v>FISCALIZACIÓN DEL CUMPLIMIENTO DE
LEYES Y REGULACIONES.
NIVEL 3</v>
      </c>
      <c r="C76" s="308" t="str">
        <f>'3.Todas las competencia(Fuente'!C239</f>
        <v>Dirigir el desarrollo e implementación de programas para prevención del delito, observancia y cumplimiento de la ley.</v>
      </c>
      <c r="D76" s="282" t="str">
        <f>'3.Todas las competencia(Fuente'!D239</f>
        <v xml:space="preserve">● Legislación, política organizacional y
procedimientos para fiscalizar el cumplimient
de la ley y la atención del delito ambiental.
● Leyes y derechos relacionados con las
AP, recursos naturales, usuarios, actores
interesados y personal.
● Tendencias nacionales y locales con
respecto a delitos relacionados con la vida
silvestre y las áreas protegidas.
</v>
      </c>
      <c r="E76" s="283" t="str">
        <f>'3.Todas las competencia(Fuente'!E239</f>
        <v xml:space="preserve"> PPP 3; ORG 3; HRM 3; COM 3; FLD 2; AWA 3; CAC 3; TEC 2; ADR 3</v>
      </c>
      <c r="F76" s="168" t="str">
        <f>'3.Todas las competencia(Fuente'!F239</f>
        <v>EXAMPLE PERFORMANCE CRITERIA</v>
      </c>
      <c r="G76" s="168" t="str">
        <f>'3.Todas las competencia(Fuente'!G239</f>
        <v>EXAMPLE MEANS OF ASSESSMENT</v>
      </c>
      <c r="H76" s="64" t="str">
        <f>'3.Todas las competencia(Fuente'!H239</f>
        <v>RECOMMENDED PRIOR COMPETENCE REQUIREMENTS FOR THE LEVEL</v>
      </c>
    </row>
    <row r="77" spans="1:8" ht="36" x14ac:dyDescent="0.3">
      <c r="A77" s="314" t="str">
        <f>'3.Todas las competencia(Fuente'!A240</f>
        <v>Código</v>
      </c>
      <c r="B77" s="314" t="str">
        <f>'3.Todas las competencia(Fuente'!B240</f>
        <v>Declaración de la competencia. El individuo deberá ser capaz de:</v>
      </c>
      <c r="C77" s="309" t="str">
        <f>'3.Todas las competencia(Fuente'!C240</f>
        <v>Detalles, alcance y variaciones.
Una breve explicación de la competencia.</v>
      </c>
      <c r="D77" s="137" t="str">
        <f>'3.Todas las competencia(Fuente'!D240</f>
        <v>Principales requerimientos de conocimiento para la competencia.</v>
      </c>
      <c r="E77" s="103" t="str">
        <f>'3.Todas las competencia(Fuente'!E240</f>
        <v xml:space="preserve"> </v>
      </c>
      <c r="F77" s="172" t="str">
        <f>'3.Todas las competencia(Fuente'!F240</f>
        <v>Example performance criteria for certification</v>
      </c>
      <c r="G77" s="172" t="str">
        <f>'3.Todas las competencia(Fuente'!G240</f>
        <v>Example means of assessment</v>
      </c>
      <c r="H77" s="98" t="str">
        <f>'3.Todas las competencia(Fuente'!H240</f>
        <v>LAR 2; UNI; FLD 2; CAC 2</v>
      </c>
    </row>
    <row r="78" spans="1:8" ht="234.6" x14ac:dyDescent="0.3">
      <c r="A78" s="360" t="str">
        <f>'3.Todas las competencia(Fuente'!A241</f>
        <v>LAR 3.1</v>
      </c>
      <c r="B78" s="365" t="str">
        <f>'3.Todas las competencia(Fuente'!B241</f>
        <v>Dirigir el desarrollo e implementación de una estrategia, plan
y procedimientos de operación para la fiscalización del
cumplimiento de la ley de áreas protegidas</v>
      </c>
      <c r="C78" s="362" t="str">
        <f>'3.Todas las competencia(Fuente'!C241</f>
        <v>● Desarrollar una estrategia integral para defender las leyes y regulaciones  en un área protegida.
● Identificar las principales amenazas y p oblemas que afectan a un área
protegida que requiera acciones de fiscalización del cumplimiento de la ley /
prevención del delito.
● Identificar auto es y beneficiarios del delito, y las principales víctimas
● Consultar a otras agencias y comunidades locales, sobre opciones para
lidiar con infracciones.
● Identificar los enfoques y métodos que se utilizarán para la fiscalización de
cumplimiento de la ley / prevención del delito / alentar su cumplimiento.
● Identificar equerimientos para mejorar la normativa legal.
● Identificar oportunidades para el involucramiento de las comunidades locales
en la prevención del delito y la fiscalización del cumplimiento de la le .
● Desarrollar procedimientos operativos estandarizados (o adaptar los
procedimientos nacionales) para las acciones de fiscalización del
cumplimiento de la ley.
● Incorporar los resultados del proceso de planificación en la estrategia / plan
de manejo general de un área protegida.</v>
      </c>
      <c r="D78" s="138" t="str">
        <f>'3.Todas las competencia(Fuente'!D241</f>
        <v>● Política nacional y legislación relacionada
con las APs y el uso de recursos.
● Principales amenazas para el área
protegida y sus valores.
● Opciones para abordar actividades ilegales
(incluyendo enfoques “duros” y “blandos”).
● Procedimientos operativos policiales
/ militares para la fiscalización del
cumplimiento de la ley y actividades de
seguridad.
● Normas nacionales relevantes, estándares
y procedimientos operativos.</v>
      </c>
      <c r="E78" s="232">
        <f>'3.Todas las competencia(Fuente'!E241</f>
        <v>0</v>
      </c>
      <c r="F78" s="13" t="str">
        <f>'3.Todas las competencia(Fuente'!F241</f>
        <v>• Submit a comprehensive strategy for law enforcement, compliance/crime prevention in a protected area.
•Submit standard operating procedures for law enforcement activities.
• Draft relevant sections of the PA management plan.
• Demonstrate supporting knowledge.</v>
      </c>
      <c r="G78" s="13" t="str">
        <f>'3.Todas las competencia(Fuente'!G241</f>
        <v xml:space="preserve">• Accreditation of prior qualifications and experience.
• Evidence portfolio assessment.
</v>
      </c>
      <c r="H78" s="14">
        <f>'3.Todas las competencia(Fuente'!H241</f>
        <v>0</v>
      </c>
    </row>
    <row r="79" spans="1:8" ht="151.80000000000001" x14ac:dyDescent="0.3">
      <c r="A79" s="360" t="str">
        <f>'3.Todas las competencia(Fuente'!A242</f>
        <v>LAR 3.2</v>
      </c>
      <c r="B79" s="365" t="str">
        <f>'3.Todas las competencia(Fuente'!B242</f>
        <v>Dirigir la preparación e implementación de evaluaciones y estrategias de seguridad.</v>
      </c>
      <c r="C79" s="362" t="str">
        <f>'3.Todas las competencia(Fuente'!C242</f>
        <v>● Identificar las principales amenazas de seguridad para el personal de A ,
los actores interesados y los visitantes (por ejemplo, violencia, intimidación,
coerción, minas activas, presencia de grupos e individuos violentos).
● Desarrollar respuestas a las amenazas, así como planes y procedimientos
para lidiar con grandes emergencias de seguridad.
● Asignar recursos adecuados para la fiscalización del cumplimiento de la ley
y proporcionar soporte integral para guardaparques / guardabosques en la
primera línea.
● Implementar medidas especiales para garantizar la seguridad del personal
vulnerable (guardaparques / guardabosques y otro personal, comunidades
locales, informantes, etc.).</v>
      </c>
      <c r="D79" s="13" t="str">
        <f>'3.Todas las competencia(Fuente'!D242</f>
        <v>● Roles, responsabilidades y derechos de
las diversas agencias de fiscalización del
cumplimiento de la ley y del poder judicial.
● Seguridad formal y técnicas de evaluación
de riesgos.
● Principales amenazas para el sitio, para el
personal y opciones para la reducción de
amenazas y su respuesta.</v>
      </c>
      <c r="E79" s="232">
        <f>'3.Todas las competencia(Fuente'!E242</f>
        <v>0</v>
      </c>
      <c r="F79" s="13" t="str">
        <f>'3.Todas las competencia(Fuente'!F242</f>
        <v>• Submit evidence of effective leadership of law enforcement, compliance and crime prevention activities.
• Demonstrate supporting knowledge.</v>
      </c>
      <c r="G79" s="13" t="str">
        <f>'3.Todas las competencia(Fuente'!G242</f>
        <v xml:space="preserve">• Accreditation of prior qualifications and experience.
• Evidence portfolio assessment.
</v>
      </c>
      <c r="H79" s="14">
        <f>'3.Todas las competencia(Fuente'!H242</f>
        <v>0</v>
      </c>
    </row>
    <row r="80" spans="1:8" ht="179.4" x14ac:dyDescent="0.3">
      <c r="A80" s="360" t="str">
        <f>'3.Todas las competencia(Fuente'!A243</f>
        <v>LAR 3.3</v>
      </c>
      <c r="B80" s="365" t="str">
        <f>'3.Todas las competencia(Fuente'!B243</f>
        <v>Dirigir las operaciones de fiscalización del cumplimiento de la ley y de prevención de delitos.</v>
      </c>
      <c r="C80" s="362" t="str">
        <f>'3.Todas las competencia(Fuente'!C243</f>
        <v>● Desarrollar planes operativos detallados para la fiscalización efectiva del
cumplimiento de la ley / prevención del delito en línea con una estrategia
general y con base en inteligencia y análisis de actividades anteriores.
● Asegurar que las operaciones estén dirigidas de manera profesional y
responsable, que fueran realizadas y documentadas.
● Dirigir el seguimiento legal de las actividades de fiscalización del
cumplimiento de la ley para velar que se siguen todos los procedimientos
de manera adecuada.
● Coordinar con las comunidades locales para asegurar que estén
involucradas e informadas, además que los problemas que les conciernen
se están abordando.
● Recopilar y organizar tanto datos como estadísticas para preparar informes
generales de implementación de actividades.</v>
      </c>
      <c r="D80" s="13" t="str">
        <f>'3.Todas las competencia(Fuente'!D243</f>
        <v>● Leyes y regulaciones relevantes.
● Detalles de la estrategia de cumplimiento
de la ley en AP.
● Opciones para abordar actividades
ilegales.
● Familiaridad con todas las medidas
específicas y actividades equeridas para la
fiscalización del cumplimiento de la ley (ver
LAR Nivel 2).</v>
      </c>
      <c r="E80" s="232">
        <f>'3.Todas las competencia(Fuente'!E243</f>
        <v>0</v>
      </c>
      <c r="F80" s="13" t="str">
        <f>'3.Todas las competencia(Fuente'!F243</f>
        <v>• Submit evidence of effective coordination and collaboration with law enforcement agencies and judiciary.
• Demonstrate supporting knowledge.</v>
      </c>
      <c r="G80" s="13" t="str">
        <f>'3.Todas las competencia(Fuente'!G243</f>
        <v xml:space="preserve">• Accreditation of prior qualifications and experience.
• Evidence portfolio assessment. and interview.
</v>
      </c>
      <c r="H80" s="14">
        <f>'3.Todas las competencia(Fuente'!H243</f>
        <v>0</v>
      </c>
    </row>
    <row r="81" spans="1:8" ht="96.6" x14ac:dyDescent="0.3">
      <c r="A81" s="360" t="str">
        <f>'3.Todas las competencia(Fuente'!A244</f>
        <v>LAR 3.4</v>
      </c>
      <c r="B81" s="365" t="str">
        <f>'3.Todas las competencia(Fuente'!B244</f>
        <v>Coordinar el cumplimiento de la ley y actividades de seguridad con otras agencias responsables y con el poder judicial.</v>
      </c>
      <c r="C81" s="362" t="str">
        <f>'3.Todas las competencia(Fuente'!C244</f>
        <v>● Asegurar la coordinación de las actividades de fiscalización del
cumplimiento de la ley con la policía, el ejército, los guardias forestales, los
guardias fronterizos, etc.
● Promover la colaboración activa (por ejemplo, a través del intercambio de
información, patrullas conjuntas, investigaciones conjuntas, etc.).
● Asegurar que el poder judicial esté informado sobre las situaciones
delictivas relacionadas con un área protegida y sus impactos.</v>
      </c>
      <c r="D81" s="13" t="str">
        <f>'3.Todas las competencia(Fuente'!D244</f>
        <v>● Roles, responsabilidades y derechos de
las distintas agencias de fiscalización del
cumplimiento de la ley y del poder judicial.</v>
      </c>
      <c r="E81" s="232">
        <f>'3.Todas las competencia(Fuente'!E244</f>
        <v>0</v>
      </c>
      <c r="F81" s="13" t="str">
        <f>'3.Todas las competencia(Fuente'!F244</f>
        <v>• Submit evidence of successful development of effective local regulations.
• Demonstrate supporting knowledge.</v>
      </c>
      <c r="G81" s="13" t="str">
        <f>'3.Todas las competencia(Fuente'!G244</f>
        <v xml:space="preserve">• Accreditation of prior qualifications and experience.
• Evidence portfolio assessment.
</v>
      </c>
      <c r="H81" s="14">
        <f>'3.Todas las competencia(Fuente'!H244</f>
        <v>0</v>
      </c>
    </row>
    <row r="82" spans="1:8" ht="57.6" x14ac:dyDescent="0.3">
      <c r="A82" s="360" t="str">
        <f>'3.Todas las competencia(Fuente'!A245</f>
        <v>LAR 3.5</v>
      </c>
      <c r="B82" s="365" t="str">
        <f>'3.Todas las competencia(Fuente'!B245</f>
        <v>Dirigir el desarrollo de regulaciones locales y reglamentos internos en un área protegida.</v>
      </c>
      <c r="C82" s="362" t="str">
        <f>'3.Todas las competencia(Fuente'!C245</f>
        <v>● Consultar sobre la necesidad de normas y regulaciones locales.
● Redactar y obtener aprobación para las normas y regulaciones locales
(donde sí es posible) con las autoridades apropiadas.</v>
      </c>
      <c r="D82" s="13" t="str">
        <f>'3.Todas las competencia(Fuente'!D245</f>
        <v>● Derechos de la autoridad de AP, del dueño
del AP y de otras agencias y autoridades,
para aprobar e imponer regulaciones o
reglamentos locales.</v>
      </c>
      <c r="E82" s="232">
        <f>'3.Todas las competencia(Fuente'!E245</f>
        <v>0</v>
      </c>
      <c r="F82" s="13" t="str">
        <f>'3.Todas las competencia(Fuente'!F245</f>
        <v>• Submit detailed evidence of successful completion of a long term, complex investigation.
• Demonstrate supporting knowledge.</v>
      </c>
      <c r="G82" s="13" t="str">
        <f>'3.Todas las competencia(Fuente'!G245</f>
        <v xml:space="preserve">• Accreditation of prior qualifications and experience.
• Evidence portfolio assessment.
</v>
      </c>
      <c r="H82" s="14">
        <f>'3.Todas las competencia(Fuente'!H245</f>
        <v>0</v>
      </c>
    </row>
    <row r="83" spans="1:8" ht="96.6" x14ac:dyDescent="0.3">
      <c r="A83" s="360" t="str">
        <f>'3.Todas las competencia(Fuente'!A246</f>
        <v>LAR 3.6</v>
      </c>
      <c r="B83" s="365" t="str">
        <f>'3.Todas las competencia(Fuente'!B246</f>
        <v>Dirigir investigaciones importantes sobre delitos ambientales y / o amenazas de seguridad.</v>
      </c>
      <c r="C83" s="362" t="str">
        <f>'3.Todas las competencia(Fuente'!C246</f>
        <v>● Dirigir investigaciones complejas durante un largo período, contemplando:
dirigir el trabajo del personal de campo, trabajar con informantes y
garantizar su seguridad, recolectar y examinar aspectos de inteligencia y
evidencias, coordinar con otras agencias, identificar e investigar infracto es,
intermediarios y sus cadenas de comercio.
● Garantizar la confidencialidad y seguridad de las operaciones
● Analizar y preparar informes y recomendaciones.</v>
      </c>
      <c r="D83" s="13" t="str">
        <f>'3.Todas las competencia(Fuente'!D246</f>
        <v>● Roles, responsabilidades y derechos de
las diferentes agencias de fiscalización del
cumplimiento de la ley y el poder judicial.
● Técnicas de investigación.
● Procedimientos policiales y judiciales.</v>
      </c>
      <c r="E83" s="232">
        <f>'3.Todas las competencia(Fuente'!E246</f>
        <v>0</v>
      </c>
      <c r="F83" s="13" t="str">
        <f>'3.Todas las competencia(Fuente'!F246</f>
        <v>• Submit a comprehensive security analysis and plan for the PA.
• Demonstrate supporting knowledge.</v>
      </c>
      <c r="G83" s="13" t="str">
        <f>'3.Todas las competencia(Fuente'!G246</f>
        <v xml:space="preserve">• Accreditation of prior qualifications and experience.
• Evidence portfolio assessment. and interview.
</v>
      </c>
      <c r="H83" s="14">
        <f>'3.Todas las competencia(Fuente'!H246</f>
        <v>0</v>
      </c>
    </row>
    <row r="84" spans="1:8" ht="46.8" x14ac:dyDescent="0.3">
      <c r="A84" s="318" t="str">
        <f>'3.Todas las competencia(Fuente'!A275</f>
        <v>CATEGORÍA</v>
      </c>
      <c r="B84" s="341" t="str">
        <f>'3.Todas las competencia(Fuente'!B275</f>
        <v>COM. COMUNIDADES Y ASPECTOS CULTURALES</v>
      </c>
      <c r="C84" s="326" t="str">
        <f>'3.Todas las competencia(Fuente'!C275</f>
        <v xml:space="preserve">
Establecer sistemas de gobernanza y manejo de áreas protegidas que aborden las necesidades y derechos de las comunidades locales.</v>
      </c>
      <c r="D84" s="140" t="str">
        <f>'3.Todas las competencia(Fuente'!D275</f>
        <v xml:space="preserve"> </v>
      </c>
      <c r="E84" s="231">
        <f>'3.Todas las competencia(Fuente'!E275</f>
        <v>0</v>
      </c>
      <c r="F84" s="167">
        <f>'3.Todas las competencia(Fuente'!F275</f>
        <v>0</v>
      </c>
      <c r="G84" s="167">
        <f>'3.Todas las competencia(Fuente'!G275</f>
        <v>0</v>
      </c>
      <c r="H84" s="38">
        <f>'3.Todas las competencia(Fuente'!H275</f>
        <v>0</v>
      </c>
    </row>
    <row r="85" spans="1:8" ht="124.8" x14ac:dyDescent="0.3">
      <c r="A85" s="342" t="str">
        <f>'3.Todas las competencia(Fuente'!A285</f>
        <v>COM 3</v>
      </c>
      <c r="B85" s="342" t="str">
        <f>'3.Todas las competencia(Fuente'!B285</f>
        <v>COMUNIDADES Y ASPECTOS CULTURALES.
NIVEL 3</v>
      </c>
      <c r="C85" s="327" t="str">
        <f>'3.Todas las competencia(Fuente'!C285</f>
        <v>Dirigir el desarrollo e implementación de programas que integren los objetivos de gestión de las áreas protegidas con los derechos y necesidades de las comunidades locales.</v>
      </c>
      <c r="D85" s="282" t="str">
        <f>'3.Todas las competencia(Fuente'!D285</f>
        <v>● Diversidad de actores locales, comunidades y
culturas.
● Requisitos legales y organizativos para el
desarrollo comunitario, derechos humanos, y
acceso y participación de los beneficios
● Principios y prácticas para el desarrollo local y
comunal sostenible.
● Principios y prácticas de buena gobernanza.</v>
      </c>
      <c r="E85" s="283" t="str">
        <f>'3.Todas las competencia(Fuente'!E285</f>
        <v xml:space="preserve"> PPP 3; ORG 3: AWA 3; CAC 3; TEC 2; ADR 3; LAR 3</v>
      </c>
      <c r="F85" s="168" t="str">
        <f>'3.Todas las competencia(Fuente'!F285</f>
        <v>EXAMPLE PERFORMANCE CRITERIA</v>
      </c>
      <c r="G85" s="168" t="str">
        <f>'3.Todas las competencia(Fuente'!G285</f>
        <v>EXAMPLE MEANS OF ASSESSMENT</v>
      </c>
      <c r="H85" s="64" t="str">
        <f>'3.Todas las competencia(Fuente'!H285</f>
        <v>RECOMMENDED PRIOR COMPETENCE REQUIREMENTS FOR THE LEVEL</v>
      </c>
    </row>
    <row r="86" spans="1:8" ht="36" x14ac:dyDescent="0.3">
      <c r="A86" s="26" t="str">
        <f>'3.Todas las competencia(Fuente'!A286</f>
        <v>Código</v>
      </c>
      <c r="B86" s="26" t="str">
        <f>'3.Todas las competencia(Fuente'!B286</f>
        <v>Declaración de la competencia. El individuo deberá ser capaz de:</v>
      </c>
      <c r="C86" s="329" t="str">
        <f>'3.Todas las competencia(Fuente'!C286</f>
        <v>Detalles, alcance y variaciones.
Una breve explicación de la competencia.</v>
      </c>
      <c r="D86" s="137" t="str">
        <f>'3.Todas las competencia(Fuente'!D286</f>
        <v>Principales requerimientos de conocimiento para la competencia.</v>
      </c>
      <c r="E86" s="103" t="str">
        <f>'3.Todas las competencia(Fuente'!E286</f>
        <v xml:space="preserve"> </v>
      </c>
      <c r="F86" s="172" t="str">
        <f>'3.Todas las competencia(Fuente'!F286</f>
        <v>Example performance criteria for certification</v>
      </c>
      <c r="G86" s="172" t="str">
        <f>'3.Todas las competencia(Fuente'!G286</f>
        <v>Example means of assessment</v>
      </c>
      <c r="H86" s="98" t="str">
        <f>'3.Todas las competencia(Fuente'!H286</f>
        <v>UNI; COM 2; CAC 2</v>
      </c>
    </row>
    <row r="87" spans="1:8" ht="151.80000000000001" x14ac:dyDescent="0.3">
      <c r="A87" s="360" t="str">
        <f>'3.Todas las competencia(Fuente'!A287</f>
        <v>COM 3.1</v>
      </c>
      <c r="B87" s="365" t="str">
        <f>'3.Todas las competencia(Fuente'!B287</f>
        <v>Dirigir la recolección y evaluación participativa de información
socioeconómica y cultural.</v>
      </c>
      <c r="C87" s="362" t="str">
        <f>'3.Todas las competencia(Fuente'!C287</f>
        <v>● Velar por que la gestión de un área protegida tenga una adecuada
comprensión y conocimiento sobre las comunidades locales e
indígenas.
● Trabajar con especialistas en investigación y evaluación comunitaria.
● Asegurar que la recopilación de información sea participativa y
respetuosa de las creencias y tradiciones de los pueblos locales e
indígenas.
● Trabajar con comunidades locales para identificar , cuando sea
posible, cuantificar los impactos (positivos y negativos) de un á ea
protegida en una comunidad local y de una comunidad local en un
área protegida.</v>
      </c>
      <c r="D87" s="13" t="str">
        <f>'3.Todas las competencia(Fuente'!D287</f>
        <v>● Parámetros e indicadores principales utilizados
en evaluaciones comunitarias (por ejemplo,
ubicaciones, poblaciones, culturas, derechos,
medios de vida, bienestar, condiciones de vida,
prácticas de tradiciones locales y culturales,
conocimiento indígena, formas locales de
gobernanza).
● Muestreo participativo y técnicas de evaluación.
● Costos potenciales, beneficios e impactos de
técnicas de muestreo.</v>
      </c>
      <c r="E87" s="213">
        <f>'3.Todas las competencia(Fuente'!E287</f>
        <v>0</v>
      </c>
      <c r="F87" s="13" t="str">
        <f>'3.Todas las competencia(Fuente'!F287</f>
        <v>• Submit evidence that the PA and its personnel have a good understanding and access to information about PA communities. 
• Demonstrate supporting knowledge.</v>
      </c>
      <c r="G87" s="13" t="str">
        <f>'3.Todas las competencia(Fuente'!G287</f>
        <v xml:space="preserve">• Accreditation of prior qualifications and experience.
• Evidence portfolio assessment. 
• Testimony of PA communities.
</v>
      </c>
      <c r="H87" s="14">
        <f>'3.Todas las competencia(Fuente'!H287</f>
        <v>0</v>
      </c>
    </row>
    <row r="88" spans="1:8" ht="207" x14ac:dyDescent="0.3">
      <c r="A88" s="360" t="str">
        <f>'3.Todas las competencia(Fuente'!A288</f>
        <v>COM 3.2</v>
      </c>
      <c r="B88" s="365" t="str">
        <f>'3.Todas las competencia(Fuente'!B288</f>
        <v>Dirigir el desarrollo de una estrategia y un plan de integración de un área protegida con las comunidades locales.</v>
      </c>
      <c r="C88" s="362" t="str">
        <f>'3.Todas las competencia(Fuente'!C288</f>
        <v>● Preparar una estrategia detallada y un plan para la integración
comunitaria en un área protegida, desarrollado con plena participación
de los interesados locales.
● Identificar mecanismos ap opiados para que las comunidades locales
participen en la planificación, gestión y monito eo de las AP.
● Identificar y aco dar formas de cogestión, gestión delegada,
establecimiento de zonas de amortiguamiento, áreas conservadas por
la comunidad, etc.
● Identificar planes, p oyectos o propuestas conjuntas de actividades
que beneficien a las comunidades de las APs y a las á eas protegidas
en sí.
● Incorporación de esas propuestas en la estrategia o plan general de
manejo de un área protegida.
● Comunicar la estrategia y el plan al personal del AP y a los actores
locales interesados.</v>
      </c>
      <c r="D88" s="13" t="str">
        <f>'3.Todas las competencia(Fuente'!D288</f>
        <v>● Política nacional y legislación relacionada con
comunidades locales, pueblos indígenas y áreas
protegidas.
● Características de los principales actores
interesados, comunidades y población indígena.
● Derechos, prioridades y necesidades de las
comunidades de las APs y oportunidades para
abordarlos.
● Principios de buena gobernanza y cogestión.
● Categorías y lineamientos de gobernanza de la
UICN.
● Planificación participativa y</v>
      </c>
      <c r="E88" s="232">
        <f>'3.Todas las competencia(Fuente'!E288</f>
        <v>0</v>
      </c>
      <c r="F88" s="173" t="str">
        <f>'3.Todas las competencia(Fuente'!F288</f>
        <v>• Submit evidence that PA communities are entitled and enable to participate productively in planning and decisions that affect them.
• Demonstrate supporting knowledge.</v>
      </c>
      <c r="G88" s="13" t="str">
        <f>'3.Todas las competencia(Fuente'!G288</f>
        <v xml:space="preserve">• Accreditation of prior qualifications and experience.
• Evidence portfolio assessment. 
• Testimony of PA communities.
</v>
      </c>
      <c r="H88" s="14">
        <f>'3.Todas las competencia(Fuente'!H288</f>
        <v>0</v>
      </c>
    </row>
    <row r="89" spans="1:8" ht="110.4" x14ac:dyDescent="0.3">
      <c r="A89" s="360" t="str">
        <f>'3.Todas las competencia(Fuente'!A289</f>
        <v>COM 3.3</v>
      </c>
      <c r="B89" s="365" t="str">
        <f>'3.Todas las competencia(Fuente'!B289</f>
        <v>Facilitar la participación de las comunidades en la gobernanza y gestión de las áreas protegidas.</v>
      </c>
      <c r="C89" s="362" t="str">
        <f>'3.Todas las competencia(Fuente'!C289</f>
        <v>● Institucionalizar mecanismos de comunicación y consulta periódica
con las comunidades locales.
● Garantizar la representación formal de las comunidades locales en
reuniones y talleres para procesos de planificación y organismos para
la toma de decisiones relevantes.
● Garantizar la inclusión de grupos como los pueblos indígenas,
las minorías locales, los jóvenes, las mujeres y las personas
desfavorecidas o sub representadas por diversos motivos.</v>
      </c>
      <c r="D89" s="13" t="str">
        <f>'3.Todas las competencia(Fuente'!D289</f>
        <v>● Características de los principales actores
interesados, comunidades y pueblos indígenas
asociados con el área protegida.
● Principios y prácticas para la gobernanza
participativa.</v>
      </c>
      <c r="E89" s="232">
        <f>'3.Todas las competencia(Fuente'!E289</f>
        <v>0</v>
      </c>
      <c r="F89" s="173" t="str">
        <f>'3.Todas las competencia(Fuente'!F289</f>
        <v>• Submit evidence that PA communities are entitled and enable to participate productively in planning and decisions that affect them.
• Demonstrate supporting knowledge.</v>
      </c>
      <c r="G89" s="13" t="str">
        <f>'3.Todas las competencia(Fuente'!G289</f>
        <v xml:space="preserve">• Accreditation of prior qualifications and experience.
• Evidence portfolio assessment. 
• Testimony of PA communities.
</v>
      </c>
      <c r="H89" s="14">
        <f>'3.Todas las competencia(Fuente'!H289</f>
        <v>0</v>
      </c>
    </row>
    <row r="90" spans="1:8" ht="82.8" x14ac:dyDescent="0.3">
      <c r="A90" s="360" t="str">
        <f>'3.Todas las competencia(Fuente'!A290</f>
        <v>COM 3.4</v>
      </c>
      <c r="B90" s="365" t="str">
        <f>'3.Todas las competencia(Fuente'!B290</f>
        <v>Negociar y mantener acuerdos formales con comunidades.</v>
      </c>
      <c r="C90" s="362" t="str">
        <f>'3.Todas las competencia(Fuente'!C290</f>
        <v>● Negociar y establecer acuerdos participativos formales (p. ej.
esquemas de permisos y licencias, gestión y derechos de uso
de recursos, límites y cuotas, límites y áreas de uso, zonas de
amortiguamiento, esquemas de generación de ingresos y distribución
de beneficios, etc.)
● Reconocer derechos tradicionales.</v>
      </c>
      <c r="D90" s="13" t="str">
        <f>'3.Todas las competencia(Fuente'!D290</f>
        <v>● Principios y prácticas de negociación y toma de
decisiones participativas.
● Aspectos legales de los contratos y acuerdos.
● Toma de decisiones consuetudinarias y
procesos de suscripción de acuerdos.</v>
      </c>
      <c r="E90" s="232">
        <f>'3.Todas las competencia(Fuente'!E290</f>
        <v>0</v>
      </c>
      <c r="F90" s="13" t="str">
        <f>'3.Todas las competencia(Fuente'!F290</f>
        <v>• Submit evidence of effective functioning of formal agreements with PA communities.
• Demonstrate supporting knowledge.</v>
      </c>
      <c r="G90" s="13" t="str">
        <f>'3.Todas las competencia(Fuente'!G290</f>
        <v xml:space="preserve">• Accreditation of prior qualifications and experience.
• Evidence portfolio assessment. 
• Testimony of PA communities.
</v>
      </c>
      <c r="H90" s="14">
        <f>'3.Todas las competencia(Fuente'!H290</f>
        <v>0</v>
      </c>
    </row>
    <row r="91" spans="1:8" ht="110.4" x14ac:dyDescent="0.3">
      <c r="A91" s="360" t="str">
        <f>'3.Todas las competencia(Fuente'!A291</f>
        <v>COM 3.5</v>
      </c>
      <c r="B91" s="365" t="str">
        <f>'3.Todas las competencia(Fuente'!B291</f>
        <v>Asegurar que las actividades de gestión de las áreas protegidas
respeten las políticas, acuerdos y derechos de las comunidades.</v>
      </c>
      <c r="C91" s="362" t="str">
        <f>'3.Todas las competencia(Fuente'!C291</f>
        <v>● Asegurar que las políticas y procedimientos de APs tengan en cuenta
los derechos, necesidades y acuerdos con la comunidad.
● Asegurar que el personal del AP conozca y respete los derechos de
las comunidades locales y las políticas y acuerdos relevantes.
● Observar los principios del consentimiento libre previo e informado, en
particular con respecto a la reubicación y el reasentamiento.
● Tomar las medidas adecuadas para prevenir y abordar problemas e
incidentes.</v>
      </c>
      <c r="D91" s="13" t="str">
        <f>'3.Todas las competencia(Fuente'!D291</f>
        <v>● Leyes y regulaciones relacionadas con los
derechos de comunidades de las AP.
● Derechos y acuerdos específicos que afectan a
las comunidades locales.
● Obligaciones del AP con respecto a las
comunidades locales.</v>
      </c>
      <c r="E91" s="232">
        <f>'3.Todas las competencia(Fuente'!E291</f>
        <v>0</v>
      </c>
      <c r="F91" s="13" t="str">
        <f>'3.Todas las competencia(Fuente'!F291</f>
        <v>• Submit evidence of good relations and implementation of a range of measures to safeguard the rights of PA communities.
• Demonstrate supporting knowledge.</v>
      </c>
      <c r="G91" s="13" t="str">
        <f>'3.Todas las competencia(Fuente'!G291</f>
        <v xml:space="preserve">• Accreditation of prior qualifications and experience.
• Evidence portfolio assessment. 
• Testimony of PA communities.
</v>
      </c>
      <c r="H91" s="14">
        <f>'3.Todas las competencia(Fuente'!H291</f>
        <v>0</v>
      </c>
    </row>
    <row r="92" spans="1:8" ht="138" x14ac:dyDescent="0.3">
      <c r="A92" s="360" t="str">
        <f>'3.Todas las competencia(Fuente'!A292</f>
        <v>COM 3.6</v>
      </c>
      <c r="B92" s="365" t="str">
        <f>'3.Todas las competencia(Fuente'!B292</f>
        <v>Facilitar actividades que apoyen el desarrollo socioeconómico sostenible de las comunidades.</v>
      </c>
      <c r="C92" s="362" t="str">
        <f>'3.Todas las competencia(Fuente'!C292</f>
        <v>● Promover actividades de desarrollo para y por las comunidades
locales, que sean compatibles con los otros objetivos del área
protegida.
● Fomentar que los beneficios derivados de un á ea protegida se
compartan con las comunidades locales.
● Facilitar el acceso de las comunidades de las APs a asistencia, apoyo
y financiamiento para p oyectos de desarrollo, empresariales, de uso
sostenible, etc.
● Promover y permitir el establecimiento de redes locales y
organizaciones.</v>
      </c>
      <c r="D92" s="13" t="str">
        <f>'3.Todas las competencia(Fuente'!D292</f>
        <v>● Opciones para el autodesarrollo de las
comunidades del AP.
● Fuentes de asistencia al desarrollo y de apoyo
para comunidades.</v>
      </c>
      <c r="E92" s="232">
        <f>'3.Todas las competencia(Fuente'!E292</f>
        <v>0</v>
      </c>
      <c r="F92" s="13" t="str">
        <f>'3.Todas las competencia(Fuente'!F292</f>
        <v>• Submit evidence of active engagement and support for community development projects by the PA administration.
• Demonstrate supporting knowledge.</v>
      </c>
      <c r="G92" s="13" t="str">
        <f>'3.Todas las competencia(Fuente'!G292</f>
        <v xml:space="preserve">• Accreditation of prior qualifications and experience.
• Evidence portfolio assessment. 
• Testimony of PA communities.
</v>
      </c>
      <c r="H92" s="14">
        <f>'3.Todas las competencia(Fuente'!H292</f>
        <v>0</v>
      </c>
    </row>
    <row r="93" spans="1:8" ht="96.6" x14ac:dyDescent="0.3">
      <c r="A93" s="360" t="str">
        <f>'3.Todas las competencia(Fuente'!A293</f>
        <v>COM 3.7</v>
      </c>
      <c r="B93" s="365" t="str">
        <f>'3.Todas las competencia(Fuente'!B293</f>
        <v>Promover y apoyar la identidad cultural, el conocimiento tradicional y prácticas de las comunidades locales</v>
      </c>
      <c r="C93" s="362" t="str">
        <f>'3.Todas las competencia(Fuente'!C293</f>
        <v>● Reconocer y hacer uso de los conocimientos tradicionales, su
experiencia, sus formas de gestión, su toma de decisiones y cualquier
otro “patrimonio intangible”
● Alentar y apoyar proactivamente las prácticas tradicionales
locales compatibles con los objetivos del AP (por ejemplo, estilos
arquitectónicos, idiomas, artesanías, prácticas de manejo de tierras y
recursos, eventos culturales).</v>
      </c>
      <c r="D93" s="13" t="str">
        <f>'3.Todas las competencia(Fuente'!D293</f>
        <v>● Cultura y prácticas culturales de las
comunidades locales.
● Creencias y conceptos tradicionales de las
comunidades locales.
● Sensibilidades de las comunidades locales con
respecto al conocimiento tradicional.</v>
      </c>
      <c r="E93" s="232">
        <f>'3.Todas las competencia(Fuente'!E293</f>
        <v>0</v>
      </c>
      <c r="F93" s="13" t="str">
        <f>'3.Todas las competencia(Fuente'!F293</f>
        <v>• Submit evidence of proactive, participatory support of local cultural attributes and practices.
• Demonstrate supporting knowledge.</v>
      </c>
      <c r="G93" s="13" t="str">
        <f>'3.Todas las competencia(Fuente'!G293</f>
        <v xml:space="preserve">• Accreditation of prior qualifications and experience.
• Evidence portfolio assessment. 
• Testimony of PA communities.
</v>
      </c>
      <c r="H93" s="14">
        <f>'3.Todas las competencia(Fuente'!H293</f>
        <v>0</v>
      </c>
    </row>
    <row r="94" spans="1:8" ht="72" x14ac:dyDescent="0.3">
      <c r="A94" s="360" t="str">
        <f>'3.Todas las competencia(Fuente'!A294</f>
        <v>COM 3.8</v>
      </c>
      <c r="B94" s="365" t="str">
        <f>'3.Todas las competencia(Fuente'!B294</f>
        <v>Garantizar la protección de sitios, características y objetos de importancia cultural.</v>
      </c>
      <c r="C94" s="362" t="str">
        <f>'3.Todas las competencia(Fuente'!C294</f>
        <v>● Introducir programas específicos para la p otección, preservación o
restauración de sitios culturales importantes y de patrimonio “tangible”
e “intangible”.
● Trabajar con comunidades locales en la protección y manejo de sitios
culturales (por ejemplo, sitios sagrados).</v>
      </c>
      <c r="D94" s="13" t="str">
        <f>'3.Todas las competencia(Fuente'!D294</f>
        <v>● Técnicas específicas para la gestión de sitios de
patrimonio cultural y artefactos.</v>
      </c>
      <c r="E94" s="232">
        <f>'3.Todas las competencia(Fuente'!E294</f>
        <v>0</v>
      </c>
      <c r="F94" s="13" t="str">
        <f>'3.Todas las competencia(Fuente'!F294</f>
        <v>• Submit evidence of proactive support of cultural site/artefact protection and management.
• Demonstrate supporting knowledge.</v>
      </c>
      <c r="G94" s="13" t="str">
        <f>'3.Todas las competencia(Fuente'!G294</f>
        <v xml:space="preserve">• Accreditation of prior qualifications and experience.
• Evidence portfolio assessment. 
• Testimony of PA communities.
</v>
      </c>
      <c r="H94" s="14">
        <f>'3.Todas las competencia(Fuente'!H294</f>
        <v>0</v>
      </c>
    </row>
    <row r="95" spans="1:8" ht="28.8" x14ac:dyDescent="0.3">
      <c r="A95" s="318" t="str">
        <f>'3.Todas las competencia(Fuente'!A310</f>
        <v>CATEGORÍA</v>
      </c>
      <c r="B95" s="320" t="str">
        <f>'3.Todas las competencia(Fuente'!B310</f>
        <v>TRP. TURISMO, RECREACIÓN Y USO PÚBLICO</v>
      </c>
      <c r="C95" s="315" t="str">
        <f>'3.Todas las competencia(Fuente'!C310</f>
        <v>Brindar oportunidades de turismo y recreación que sean ambiental y económicamente sostenibles, tanto dentro como en los alrededores de las áreas protegidas.</v>
      </c>
      <c r="D95" s="125" t="str">
        <f>'3.Todas las competencia(Fuente'!D310</f>
        <v xml:space="preserve"> </v>
      </c>
      <c r="E95" s="223">
        <f>'3.Todas las competencia(Fuente'!E310</f>
        <v>0</v>
      </c>
      <c r="F95" s="174">
        <f>'3.Todas las competencia(Fuente'!F310</f>
        <v>0</v>
      </c>
      <c r="G95" s="174">
        <f>'3.Todas las competencia(Fuente'!G310</f>
        <v>0</v>
      </c>
      <c r="H95" s="97">
        <f>'3.Todas las competencia(Fuente'!H310</f>
        <v>0</v>
      </c>
    </row>
    <row r="96" spans="1:8" ht="124.8" x14ac:dyDescent="0.3">
      <c r="A96" s="342" t="str">
        <f>'3.Todas las competencia(Fuente'!A319</f>
        <v>TRP 3</v>
      </c>
      <c r="B96" s="313" t="str">
        <f>'3.Todas las competencia(Fuente'!B319</f>
        <v>TURISMO, RECREACION Y USO PUBLICO.
NIVEL 3</v>
      </c>
      <c r="C96" s="308" t="str">
        <f>'3.Todas las competencia(Fuente'!C319</f>
        <v>Dirigir el desarrollo y la implementación de programas apropiados para el turismo sostenible y la recreación, en un área protegida.</v>
      </c>
      <c r="D96" s="282" t="str">
        <f>'3.Todas las competencia(Fuente'!D319</f>
        <v>● Legislación y política organizativa para el
turismo y uso público en áreas protegidas.
● Principios de ecoturismo y turismo basados en
la naturaleza.
● Principios y prácticas para el desarrollo y la
gestión turística.
● Papel del turismo y la visitación en la gestión de
las áreas protegidas.</v>
      </c>
      <c r="E96" s="283" t="str">
        <f>'3.Todas las competencia(Fuente'!E319</f>
        <v xml:space="preserve"> PPP 3; ORG 3: AWA 3; CAC 3; TEC 2; ADR 3</v>
      </c>
      <c r="F96" s="168" t="str">
        <f>'3.Todas las competencia(Fuente'!F319</f>
        <v>EXAMPLE PERFORMANCE CRITERIA</v>
      </c>
      <c r="G96" s="168" t="str">
        <f>'3.Todas las competencia(Fuente'!G319</f>
        <v>EXAMPLE MEANS OF ASSESSMENT</v>
      </c>
      <c r="H96" s="64" t="str">
        <f>'3.Todas las competencia(Fuente'!H319</f>
        <v>RECOMMENDED PRIOR COMPETENCE REQUIREMENTS FOR THE LEVEL</v>
      </c>
    </row>
    <row r="97" spans="1:8" ht="28.8" x14ac:dyDescent="0.3">
      <c r="A97" s="314" t="str">
        <f>'3.Todas las competencia(Fuente'!A320</f>
        <v>Código</v>
      </c>
      <c r="B97" s="314" t="str">
        <f>'3.Todas las competencia(Fuente'!B320</f>
        <v>Declaración de la competencia. El individuo deberá ser capaz de:</v>
      </c>
      <c r="C97" s="309" t="str">
        <f>'3.Todas las competencia(Fuente'!C320</f>
        <v>Detalles, alcance y variaciones.
Una breve explicación de la competencia.</v>
      </c>
      <c r="D97" s="142" t="str">
        <f>'3.Todas las competencia(Fuente'!D320</f>
        <v>Principales requerimientos de conocimiento para la competencia.</v>
      </c>
      <c r="E97" s="216" t="str">
        <f>'3.Todas las competencia(Fuente'!E320</f>
        <v xml:space="preserve"> </v>
      </c>
      <c r="F97" s="169" t="str">
        <f>'3.Todas las competencia(Fuente'!F320</f>
        <v>Example performance criteria for certification</v>
      </c>
      <c r="G97" s="169" t="str">
        <f>'3.Todas las competencia(Fuente'!G320</f>
        <v>Example means of assessment</v>
      </c>
      <c r="H97" s="36" t="str">
        <f>'3.Todas las competencia(Fuente'!H320</f>
        <v>UNI; TRP 2; CAC 2</v>
      </c>
    </row>
    <row r="98" spans="1:8" ht="179.4" x14ac:dyDescent="0.3">
      <c r="A98" s="360" t="str">
        <f>'3.Todas las competencia(Fuente'!A321</f>
        <v>TRP 3.1</v>
      </c>
      <c r="B98" s="365" t="str">
        <f>'3.Todas las competencia(Fuente'!B321</f>
        <v>Dirigir el desarrollo de na estrategia y un plan para turismo, recreación y uso público en un área protegida.</v>
      </c>
      <c r="C98" s="362" t="str">
        <f>'3.Todas las competencia(Fuente'!C321</f>
        <v>● Preparar una estrategia y un plan detallado para el turismo y la
recreación sostenible y económicamente viable en un área protegida.
● Realizar análisis de mercado, identificar oportunidades, demanda,
grupos objetivo, actividades adecuadas, necesidades de
infraestructura y equipo, límites, zonas, impactos, requerimientos para
de gestión de visitantes, etc.
● Identificar posibles asociaciones y oportunidades para que las
comunidades de las APs y las empresas locales inviertan, participen y
se beneficien del turismo y la visitación
● Comunicar la estrategia y el plan al personal de APs y a los actores
locales interesados.
● Incorporar la propuesta en la estrategia / plan de gestión general de un
área protegida.</v>
      </c>
      <c r="D98" s="13" t="str">
        <f>'3.Todas las competencia(Fuente'!D321</f>
        <v>● El sector turístico y políticas, estrategias, leyes,
regulaciones e iniciativas relevantes.
● La variedad de oportunidades de recreación
típicamente ofrecidas por las APs y su
compatibilidad con diferentes tipos y categorías
de AP.</v>
      </c>
      <c r="E98" s="232">
        <f>'3.Todas las competencia(Fuente'!E321</f>
        <v>0</v>
      </c>
      <c r="F98" s="13" t="str">
        <f>'3.Todas las competencia(Fuente'!F321</f>
        <v>• Direct the development of and submit a public use strategy and management plan for the PA (separately or as part of the PA management plan).
• Demonstrate supporting knowledge.</v>
      </c>
      <c r="G98" s="13" t="str">
        <f>'3.Todas las competencia(Fuente'!G321</f>
        <v>• Accreditation of prior qualifications and experience.
• Evidence portfolio assessment.</v>
      </c>
      <c r="H98" s="14">
        <f>'3.Todas las competencia(Fuente'!H321</f>
        <v>0</v>
      </c>
    </row>
    <row r="99" spans="1:8" ht="165.6" x14ac:dyDescent="0.3">
      <c r="A99" s="360" t="str">
        <f>'3.Todas las competencia(Fuente'!A322</f>
        <v>TRP 3.2</v>
      </c>
      <c r="B99" s="365" t="str">
        <f>'3.Todas las competencia(Fuente'!B322</f>
        <v>Dirigir el establecimiento y mantenimiento de instalaciones apropiadas, equipo e infraestructura para visitantes.</v>
      </c>
      <c r="C99" s="362" t="str">
        <f>'3.Todas las competencia(Fuente'!C322</f>
        <v>● Establecer y mantener la infraestructura requerida por la visitación
general (acceso, estacionamiento, recepción de visitantes, centros de
información, infraestructura de servicios, etc.).
● Establecer y mantener las instalaciones y equipos específicos
necesarios para una variedad de actividades recreativas apropiadas
para un área protegida.
● Identificar fuentes de financiamiento para el desa ollo de
infraestructura (fondos gubernamentales, proyectos, inversionistas,
etc.).
● Asegurar que las instalaciones y equipos estén bien construidos, sean
seguros, apropiados en escala y diseño y tengan un impacto ambiental
mínimo.</v>
      </c>
      <c r="D99" s="13" t="str">
        <f>'3.Todas las competencia(Fuente'!D322</f>
        <v>● Leyes, regulaciones y procesos para el
diseño, puesta en marcha y construcción de
infraestructura.
● Requisitos de infraestructura y equipamiento
para actividades recreativas específicas
● Principios y prácticas de bajo impacto, de
diseño y construcción “verde”.
● Puesta en marcha y gestión de proyectos de
construcción (ver también PPP 3 y FRM 3).</v>
      </c>
      <c r="E99" s="232">
        <f>'3.Todas las competencia(Fuente'!E322</f>
        <v>0</v>
      </c>
      <c r="F99" s="13" t="str">
        <f>'3.Todas las competencia(Fuente'!F322</f>
        <v>• Submit evidence of successful planning, establishment and management of relevant, well designed and functional public use infrastructure in the PA.
• Demonstrate supporting knowledge.</v>
      </c>
      <c r="G99" s="13" t="str">
        <f>'3.Todas las competencia(Fuente'!G322</f>
        <v>• Accreditation of prior qualifications and experience.
• Evidence portfolio assessment.</v>
      </c>
      <c r="H99" s="14">
        <f>'3.Todas las competencia(Fuente'!H322</f>
        <v>0</v>
      </c>
    </row>
    <row r="100" spans="1:8" ht="86.4" x14ac:dyDescent="0.3">
      <c r="A100" s="360" t="str">
        <f>'3.Todas las competencia(Fuente'!A323</f>
        <v>TRP 3.3</v>
      </c>
      <c r="B100" s="365" t="str">
        <f>'3.Todas las competencia(Fuente'!B323</f>
        <v>Dirigir el desarrollo de planes de negocios, presupuesto y estructuras tarifarias de los servicios y actividades para visitantes.</v>
      </c>
      <c r="C100" s="362" t="str">
        <f>'3.Todas las competencia(Fuente'!C323</f>
        <v>● Identificar los costos y beneficios financ os de la oferta de turismo y
recreación.
● Identificación de equisitos y competencias del personal.
● Preparar presupuestos y proyecciones financieras
● Velar por que las iniciativas y empresas turísticas sean viables.
● Definir tarifas de entrada, tarifas de usuario, tarifas de concesión, etc</v>
      </c>
      <c r="D100" s="13" t="str">
        <f>'3.Todas las competencia(Fuente'!D323</f>
        <v>● Variedad de opciones para presupuestar y
administrar financieramente la p ovisión de
servicios para visitantes.
● Planificación emp esarial y presupuestos.
● Leyes y regulaciones relacionados con el
desarrollo de negocios.</v>
      </c>
      <c r="E100" s="232">
        <f>'3.Todas las competencia(Fuente'!E323</f>
        <v>0</v>
      </c>
      <c r="F100" s="13" t="str">
        <f>'3.Todas las competencia(Fuente'!F323</f>
        <v>• Direct the development of and submit a financial model and plan and model for the development and operation of public use of the PA.
• Demonstrate supporting knowledge.</v>
      </c>
      <c r="G100" s="13" t="str">
        <f>'3.Todas las competencia(Fuente'!G323</f>
        <v>• Accreditation of prior qualifications and experience.
• Evidence portfolio assessment.</v>
      </c>
      <c r="H100" s="14">
        <f>'3.Todas las competencia(Fuente'!H323</f>
        <v>0</v>
      </c>
    </row>
    <row r="101" spans="1:8" ht="165.6" x14ac:dyDescent="0.3">
      <c r="A101" s="360" t="str">
        <f>'3.Todas las competencia(Fuente'!A324</f>
        <v>TRP 3.4</v>
      </c>
      <c r="B101" s="365" t="str">
        <f>'3.Todas las competencia(Fuente'!B324</f>
        <v>Garantizar que los visitantes tengan visitas seguras, bien organizadas, informativas y agradables.</v>
      </c>
      <c r="C101" s="362" t="str">
        <f>'3.Todas las competencia(Fuente'!C324</f>
        <v>● Garantizar la calidad de la experiencia del visitante y un alto nivel de su
gestión por parte del personal, los concesionarios y los proveedores de
servicios.
● Garantizar la seguridad y el cumplimiento de la normativa por parte de
visitantes, personal y proveedores de servicios.
● Introducir estándares de seguridad y códigos de conducta para
visitantes, personal y proveedores de servicios, así como para
actividades peligrosas.
● Asegurar que el personal / proveedores de servicios estén
adecuadamente capacitados y sean competentes.
● Garantizar la recopilación y preparación de informes de
retroalimentación y datos sobre el uso público.</v>
      </c>
      <c r="D101" s="13" t="str">
        <f>'3.Todas las competencia(Fuente'!D324</f>
        <v>● Legislación relevante.
● Principios y prácticas de gestión de visitantes.
● Enfoques de seguridad, y reducción de
amenazas y riesgos.
● Enfoques y técnicas de muestreo para
visitantes.
● Requerimientos de capacidades del personal
para el manejo del uso público.</v>
      </c>
      <c r="E101" s="232">
        <f>'3.Todas las competencia(Fuente'!E324</f>
        <v>0</v>
      </c>
      <c r="F101" s="13" t="str">
        <f>'3.Todas las competencia(Fuente'!F324</f>
        <v>• Demonstrate successful, well regulated, safe, and positively rated public use of the PA/a visitor season. 
• Demonstrate supporting knowledge.</v>
      </c>
      <c r="G101" s="13" t="str">
        <f>'3.Todas las competencia(Fuente'!G324</f>
        <v>• Accreditation of prior qualifications and experience.
• Evidence portfolio assessment. 
• Testimony of partners.
• Testimony of visitors and visitor statistics.</v>
      </c>
      <c r="H101" s="14">
        <f>'3.Todas las competencia(Fuente'!H324</f>
        <v>0</v>
      </c>
    </row>
    <row r="102" spans="1:8" ht="193.2" x14ac:dyDescent="0.3">
      <c r="A102" s="360" t="str">
        <f>'3.Todas las competencia(Fuente'!A325</f>
        <v>TRP 3.5</v>
      </c>
      <c r="B102" s="365" t="str">
        <f>'3.Todas las competencia(Fuente'!B325</f>
        <v>Garantizar el monitoreo y gestión de los impactos del uso público.</v>
      </c>
      <c r="C102" s="362" t="str">
        <f>'3.Todas las competencia(Fuente'!C325</f>
        <v>● Identificar / p edecir / monitorear los impactos ambientales negativos
del uso público en un área protegida (por ejemplo, matanza y
alteración de la vida silvestre, daño del hábitat, erosión, desechos,
contaminación, vandalismo, especies plaga).
● Identificar / p edecir / monitorear los impactos sociales y culturales
del uso público en un área protegida (por ejemplo, degradación de
las culturas locales, competencia desleal con empresas locales,
comportamientos y prácticas inaceptables para las culturas locales,
etc.)
● Desarrollar soluciones adecuadas (en colaboración con usuarios
y actores locales interesados) para la eliminación o reducción de
impactos.
● Introducir límites a la actividad en función de la capacidad de carga y /
o límites de cambio aceptable.</v>
      </c>
      <c r="D102" s="13" t="str">
        <f>'3.Todas las competencia(Fuente'!D325</f>
        <v>● Rango potencial de impactos de recreación
y uso público, así como opciones para la
reducción del impacto.
● Especies, ecosistemas y ubicaciones que son
particularmente vulnerables.
● Enfoques para definir las capacidades de carga
y determinación de límites de cambio aceptable.
● Técnicas de monitoreo de impacto.</v>
      </c>
      <c r="E102" s="232">
        <f>'3.Todas las competencia(Fuente'!E325</f>
        <v>0</v>
      </c>
      <c r="F102" s="13" t="str">
        <f>'3.Todas las competencia(Fuente'!F325</f>
        <v>• Submit evidence of effective identification and management (removal, mitigation, reduction) of threats and impacts.
• Demonstrate supporting knowledge.</v>
      </c>
      <c r="G102" s="13" t="str">
        <f>'3.Todas las competencia(Fuente'!G325</f>
        <v>• Accreditation of prior qualifications and experience.
• Evidence portfolio assessment. 
• Testimony of PA communities/partners.</v>
      </c>
      <c r="H102" s="14">
        <f>'3.Todas las competencia(Fuente'!H325</f>
        <v>0</v>
      </c>
    </row>
    <row r="103" spans="1:8" ht="82.8" x14ac:dyDescent="0.3">
      <c r="A103" s="360" t="str">
        <f>'3.Todas las competencia(Fuente'!A326</f>
        <v>TRP 3.6</v>
      </c>
      <c r="B103" s="365" t="str">
        <f>'3.Todas las competencia(Fuente'!B326</f>
        <v>Facilitar la promoción de oportunidades para el turismo, la recreación y el uso público.</v>
      </c>
      <c r="C103" s="362" t="str">
        <f>'3.Todas las competencia(Fuente'!C326</f>
        <v>● Trabajar con agencias gubernamentales y el sector privado para
mercadear y promover un área protegida como destino.
● Colaborar en el mercadeo con otras atracciones y proveedores de
servicios.
● Organizar el mercadeo directo a través de publicidad, internet, medios,
etc.</v>
      </c>
      <c r="D103" s="13" t="str">
        <f>'3.Todas las competencia(Fuente'!D326</f>
        <v>● Prioridades, tendencias y políticas relevantes
para el sector turístico.
● Variedad de oportunidades para mercadeo y
técnicas de mercadeo.</v>
      </c>
      <c r="E103" s="232">
        <f>'3.Todas las competencia(Fuente'!E326</f>
        <v>0</v>
      </c>
      <c r="F103" s="13" t="str">
        <f>'3.Todas las competencia(Fuente'!F326</f>
        <v>• Submit a marketing plan for the PA and evidence of effective implementation.
• Demonstrate supporting knowledge.</v>
      </c>
      <c r="G103" s="13" t="str">
        <f>'3.Todas las competencia(Fuente'!G326</f>
        <v>• Accreditation of prior qualifications and experience.
• Evidence portfolio assessment. 
• Assessment of changes in visitation.</v>
      </c>
      <c r="H103" s="14">
        <f>'3.Todas las competencia(Fuente'!H326</f>
        <v>0</v>
      </c>
    </row>
    <row r="104" spans="1:8" ht="96.6" x14ac:dyDescent="0.3">
      <c r="A104" s="360" t="str">
        <f>'3.Todas las competencia(Fuente'!A327</f>
        <v>TRP 3.7</v>
      </c>
      <c r="B104" s="365" t="str">
        <f>'3.Todas las competencia(Fuente'!B327</f>
        <v>Establecer alianzas y acuerdos con comunidades y empresas
de turismo y recreación.</v>
      </c>
      <c r="C104" s="362" t="str">
        <f>'3.Todas las competencia(Fuente'!C327</f>
        <v>● Tomar medidas positivas para alentar y permitir que las personas y
empresas locales se sumen y se beneficien de la oferta de ecreación
de un área protegida (por ejemplo, a través del suministro de bienes
y servicios a los visitantes y la operación de sitios y actividades de
recreación).
● Negociar concesiones / franquicias / acuerdos para la operación de
instalaciones y provisión de servicios.</v>
      </c>
      <c r="D104" s="13" t="str">
        <f>'3.Todas las competencia(Fuente'!D327</f>
        <v>● La economía local y los actores locales
interesados.
● Desarrollo de pequeñas empresas.
● Gestión de contratos y franquicias (ver FRM).</v>
      </c>
      <c r="E104" s="232">
        <f>'3.Todas las competencia(Fuente'!E327</f>
        <v>0</v>
      </c>
      <c r="F104" s="13" t="str">
        <f>'3.Todas las competencia(Fuente'!F327</f>
        <v>• Submit evidence of successful development of local tourism related enterprises and linked growth of the local economy over a period of at least months.
• Demonstrate supporting knowledge.</v>
      </c>
      <c r="G104" s="13" t="str">
        <f>'3.Todas las competencia(Fuente'!G327</f>
        <v>• Accreditation of prior qualifications and experience.
• Evidence portfolio assessment. 
• Testimony of service providers.</v>
      </c>
      <c r="H104" s="14">
        <f>'3.Todas las competencia(Fuente'!H327</f>
        <v>0</v>
      </c>
    </row>
    <row r="105" spans="1:8" ht="46.8" x14ac:dyDescent="0.3">
      <c r="A105" s="318" t="str">
        <f>'3.Todas las competencia(Fuente'!A347</f>
        <v>CATEGORÍA</v>
      </c>
      <c r="B105" s="341" t="str">
        <f>'3.Todas las competencia(Fuente'!B347</f>
        <v>AWA. SENSIBILIZACIÓN Y EDUCACIÓN</v>
      </c>
      <c r="C105" s="326" t="str">
        <f>'3.Todas las competencia(Fuente'!C347</f>
        <v>Asegurar que los actores interesados locales, los visitantes, los encargados de la toma de decisiones y el público en general, tengan conciencia de la importancia de las áreas protegidas, su propósito y valores, además, comprendan cómo se gobiernan y gestionan.</v>
      </c>
      <c r="D105" s="140">
        <f>'3.Todas las competencia(Fuente'!D347</f>
        <v>0</v>
      </c>
      <c r="E105" s="231">
        <f>'3.Todas las competencia(Fuente'!E347</f>
        <v>0</v>
      </c>
      <c r="F105" s="167">
        <f>'3.Todas las competencia(Fuente'!F347</f>
        <v>0</v>
      </c>
      <c r="G105" s="167">
        <f>'3.Todas las competencia(Fuente'!G347</f>
        <v>0</v>
      </c>
      <c r="H105" s="38">
        <f>'3.Todas las competencia(Fuente'!H347</f>
        <v>0</v>
      </c>
    </row>
    <row r="106" spans="1:8" ht="31.2" x14ac:dyDescent="0.3">
      <c r="A106" s="342" t="str">
        <f>'3.Todas las competencia(Fuente'!A356</f>
        <v>AWA 3</v>
      </c>
      <c r="B106" s="342" t="str">
        <f>'3.Todas las competencia(Fuente'!B356</f>
        <v>SENSIBILIZACION Y EDUCACIÓN.
NIVEL 3</v>
      </c>
      <c r="C106" s="327" t="str">
        <f>'3.Todas las competencia(Fuente'!C356</f>
        <v>Dirigir el desarrollo e implementación de una estrategia de sensibilización para un área protegida.</v>
      </c>
      <c r="D106" s="282" t="str">
        <f>'3.Todas las competencia(Fuente'!D356</f>
        <v>● Principios y prácticas de la comunicación,
sensibilización, promoción y mercadeo social.</v>
      </c>
      <c r="E106" s="283" t="str">
        <f>'3.Todas las competencia(Fuente'!E356</f>
        <v xml:space="preserve"> TRP 3; PPP 3; ORG 3; FRM 3; CAC 3: TEC 2; ADR 3</v>
      </c>
      <c r="F106" s="168" t="str">
        <f>'3.Todas las competencia(Fuente'!F356</f>
        <v>EXAMPLE PERFORMANCE CRITERIA</v>
      </c>
      <c r="G106" s="168" t="str">
        <f>'3.Todas las competencia(Fuente'!G356</f>
        <v>EXAMPLE MEANS OF ASSESSMENT</v>
      </c>
      <c r="H106" s="64" t="str">
        <f>'3.Todas las competencia(Fuente'!H356</f>
        <v>RECOMMENDED PRIOR COMPETENCE REQUIREMENTS FOR THE LEVEL</v>
      </c>
    </row>
    <row r="107" spans="1:8" ht="36" x14ac:dyDescent="0.3">
      <c r="A107" s="314" t="str">
        <f>'3.Todas las competencia(Fuente'!A357</f>
        <v>Código</v>
      </c>
      <c r="B107" s="314" t="str">
        <f>'3.Todas las competencia(Fuente'!B357</f>
        <v>Declaración de la competencia. El individuo deberá ser capaz de:</v>
      </c>
      <c r="C107" s="309" t="str">
        <f>'3.Todas las competencia(Fuente'!C357</f>
        <v>Detalles, alcance y variaciones.
Una breve explicación de la competencia.</v>
      </c>
      <c r="D107" s="137" t="str">
        <f>'3.Todas las competencia(Fuente'!D357</f>
        <v>Principales requerimientos de conocimiento para la competencia.</v>
      </c>
      <c r="E107" s="103" t="str">
        <f>'3.Todas las competencia(Fuente'!E357</f>
        <v xml:space="preserve"> </v>
      </c>
      <c r="F107" s="172" t="str">
        <f>'3.Todas las competencia(Fuente'!F357</f>
        <v>Example performance criteria for certification</v>
      </c>
      <c r="G107" s="172" t="str">
        <f>'3.Todas las competencia(Fuente'!G357</f>
        <v>Example means of assessment</v>
      </c>
      <c r="H107" s="98" t="str">
        <f>'3.Todas las competencia(Fuente'!H357</f>
        <v>UNI; AWA 2; TRP 1; CAC 2</v>
      </c>
    </row>
    <row r="108" spans="1:8" ht="179.4" x14ac:dyDescent="0.3">
      <c r="A108" s="360" t="str">
        <f>'3.Todas las competencia(Fuente'!A358</f>
        <v>AWA 3.1</v>
      </c>
      <c r="B108" s="365" t="str">
        <f>'3.Todas las competencia(Fuente'!B358</f>
        <v>Dirigir el desarrollo de una estrategia y plan de comunicación para un área protegida.</v>
      </c>
      <c r="C108" s="362" t="str">
        <f>'3.Todas las competencia(Fuente'!C358</f>
        <v>● Identificar los principales temas y mensajes para la visibilización,
interpretación, educación y concientización.
● Identificar grupos meta (por ejemplo, visitantes, comunidades locales,
escuelas e instituciones educativas, otros sectores que usan los
recursos).
● Identificar métodos y medios adecuados para comunicar mensajes a
grupos meta.
● Preparar programas de sensibilización, interpretación y educación.
● Identificar equerimientos y competencias del personal.
● Comunicar la estrategia y el plan al personal de APs y actores locales
interesados.
● Incorporar la propuesta en la estrategia / plan de gestión general de
un área protegidas.</v>
      </c>
      <c r="D108" s="13" t="str">
        <f>'3.Todas las competencia(Fuente'!D358</f>
        <v>● Principios y prácticas de educación,
sensibilización y mercadeo social.
● La variedad de técnicas de interpretación,
conciencia y educación.
● Procesos de planificación participativa</v>
      </c>
      <c r="E108" s="232">
        <f>'3.Todas las competencia(Fuente'!E358</f>
        <v>0</v>
      </c>
      <c r="F108" s="13" t="str">
        <f>'3.Todas las competencia(Fuente'!F358</f>
        <v>• Development of the relevant parts of the PA management plan.
• Submission of a detailed awareness strategy and action plan for the PA.
• Demonstrate supporting knowledge.</v>
      </c>
      <c r="G108" s="13" t="str">
        <f>'3.Todas las competencia(Fuente'!G358</f>
        <v>• Accreditation of prior qualifications and experience.
• Evidence portfolio assessment.</v>
      </c>
      <c r="H108" s="13">
        <f>'3.Todas las competencia(Fuente'!H358</f>
        <v>0</v>
      </c>
    </row>
    <row r="109" spans="1:8" ht="82.8" x14ac:dyDescent="0.3">
      <c r="A109" s="360" t="str">
        <f>'3.Todas las competencia(Fuente'!A359</f>
        <v>AWA 3.2</v>
      </c>
      <c r="B109" s="365" t="str">
        <f>'3.Todas las competencia(Fuente'!B359</f>
        <v>Dirigir el desarrollo de una imagen corporativa y la marca del área protegida.</v>
      </c>
      <c r="C109" s="362" t="str">
        <f>'3.Todas las competencia(Fuente'!C359</f>
        <v>● Trabajar con especialistas para desarrollar una imagen corporativa
y marca únicas para uso en procesos de sensibilización y
comercialización de un área protegida.
● Desarrollar la imagen corporativa y logotipo de un área protegida.
● Desarrollar estándares consistentes para el diseño de facilidades de
áreas protegidas y publicaciones, etc.</v>
      </c>
      <c r="D109" s="13" t="str">
        <f>'3.Todas las competencia(Fuente'!D359</f>
        <v>● Métodos de desarrollo de marca.
● Técnicas de mercadeo social.
● Construcción de marca y principios de diseño
para un sistema de AP.</v>
      </c>
      <c r="E109" s="232">
        <f>'3.Todas las competencia(Fuente'!E359</f>
        <v>0</v>
      </c>
      <c r="F109" s="13" t="str">
        <f>'3.Todas las competencia(Fuente'!F359</f>
        <v>• Submit an image and design manual for the PA.
• Demonstrate supporting knowledge.</v>
      </c>
      <c r="G109" s="13" t="str">
        <f>'3.Todas las competencia(Fuente'!G359</f>
        <v>• Accreditation of prior qualifications and experience.
• Evidence portfolio assessment.</v>
      </c>
      <c r="H109" s="13">
        <f>'3.Todas las competencia(Fuente'!H359</f>
        <v>0</v>
      </c>
    </row>
    <row r="110" spans="1:8" ht="100.8" x14ac:dyDescent="0.3">
      <c r="A110" s="360" t="str">
        <f>'3.Todas las competencia(Fuente'!A360</f>
        <v>AWA 3.3</v>
      </c>
      <c r="B110" s="365" t="str">
        <f>'3.Todas las competencia(Fuente'!B360</f>
        <v>Dirigir el diseño, producción y desarrollo de facilidades e instalaciones para la sensibilización y educación.</v>
      </c>
      <c r="C110" s="362" t="str">
        <f>'3.Todas las competencia(Fuente'!C360</f>
        <v>● Trabajar con diseñadores, arquitectos, personal y actores interesados,
para especificar las funciones, el diseño y distribución de instalaciones
educativas e interpretativas (por ejemplo, centros educativos y de
sensibilización).
● Diseñar e instalar sistemas de señalización para el sitio.
● Supervisar la construcción de instalaciones.</v>
      </c>
      <c r="D110" s="13" t="str">
        <f>'3.Todas las competencia(Fuente'!D360</f>
        <v>● Los principios y prácticas de diseño,
ambientalmente sostenible, eco amigable y
culturalmente apropiado.
● Principios del diseño de centros de visitantes.
● Procedimientos de contratación para la
construcción y los proyectos de diseño (ver
FRM).</v>
      </c>
      <c r="E110" s="232">
        <f>'3.Todas las competencia(Fuente'!E360</f>
        <v>0</v>
      </c>
      <c r="F110" s="13" t="str">
        <f>'3.Todas las competencia(Fuente'!F360</f>
        <v>• Submit evidence of high quality design and installation of infrastructure (visitor centres, information points), interpretive installations (displays, signage, exhibits etc.).
• Demonstrate supporting knowledge.</v>
      </c>
      <c r="G110" s="13" t="str">
        <f>'3.Todas las competencia(Fuente'!G360</f>
        <v>• Accreditation of prior qualifications and experience.
• Evidence portfolio assessment.</v>
      </c>
      <c r="H110" s="13">
        <f>'3.Todas las competencia(Fuente'!H360</f>
        <v>0</v>
      </c>
    </row>
    <row r="111" spans="1:8" ht="82.8" x14ac:dyDescent="0.3">
      <c r="A111" s="360" t="str">
        <f>'3.Todas las competencia(Fuente'!A361</f>
        <v>AWA 3.4</v>
      </c>
      <c r="B111" s="365" t="str">
        <f>'3.Todas las competencia(Fuente'!B361</f>
        <v>Dirigir el diseño y producción de materiales de sensibilización y educación.</v>
      </c>
      <c r="C111" s="362" t="str">
        <f>'3.Todas las competencia(Fuente'!C361</f>
        <v>● Trabajar con diseñadores para producir interpretaciones atractivas y
efectivas, materiales de sensibilización y educativos (folletos, señales,
carteles, exhibiciones, instalaciones audiovisuales, etc.).
● Supervisar el desarrollo de conceptos, guiones, diseños, borradores,
etc.
● Supervisar la producción de materiales.</v>
      </c>
      <c r="D111" s="13" t="str">
        <f>'3.Todas las competencia(Fuente'!D361</f>
        <v>● Principios y prácticas para el diseño efectivo de
materiales de comunicación.
● Variedad de medios y técnicas disponibles.
● Impresión y otras técnicas de producción de
medios.</v>
      </c>
      <c r="E111" s="232">
        <f>'3.Todas las competencia(Fuente'!E361</f>
        <v>0</v>
      </c>
      <c r="F111" s="13" t="str">
        <f>'3.Todas las competencia(Fuente'!F361</f>
        <v>• Submit evidence of a range of high quality design and installation of interpretive and educational materials (publications, panels, signs, exhibits, displays, AV presentations etc).
• Demonstrate supporting knowledge.</v>
      </c>
      <c r="G111" s="13" t="str">
        <f>'3.Todas las competencia(Fuente'!G361</f>
        <v>• Accreditation of prior qualifications and experience.
• Evidence portfolio assessment.</v>
      </c>
      <c r="H111" s="13">
        <f>'3.Todas las competencia(Fuente'!H361</f>
        <v>0</v>
      </c>
    </row>
    <row r="112" spans="1:8" ht="110.4" x14ac:dyDescent="0.3">
      <c r="A112" s="360" t="str">
        <f>'3.Todas las competencia(Fuente'!A362</f>
        <v>AWA 3.5</v>
      </c>
      <c r="B112" s="365" t="str">
        <f>'3.Todas las competencia(Fuente'!B362</f>
        <v>Dirigir el diseño e implementación de programas interpretativos y educativos.</v>
      </c>
      <c r="C112" s="362" t="str">
        <f>'3.Todas las competencia(Fuente'!C362</f>
        <v>● Dirigir la especificación, planificación, diseño e implementación de u
programa diverso de actividades de sensibilización, interpretación y
educación, basado en una estrategia y en planes.
● Trabajar con socios para brindar educación, concientización
e interpretación de manera apropiada para los grupos meta
identificados, incluyendo a las comunidades locales, las escuelas, los
visitantes y los responsables de la toma de decisiones.
● Asegurar la evaluación del impacto y la efectividad de los programas.</v>
      </c>
      <c r="D112" s="13" t="str">
        <f>'3.Todas las competencia(Fuente'!D362</f>
        <v>● Detalles de la estrategia de comunicación del
área protegida.
● Opciones para diseñar y dar a conocer
programas interpretativos y educativos.
● Métodos para evaluar el impacto de las
actividades y programas de sensibilización y
educación.</v>
      </c>
      <c r="E112" s="232">
        <f>'3.Todas las competencia(Fuente'!E362</f>
        <v>0</v>
      </c>
      <c r="F112" s="13" t="str">
        <f>'3.Todas las competencia(Fuente'!F362</f>
        <v>• Submit quantitative and qualitative evidence of successful and effective implementation of a programme of education, awareness and interpretation in the PA.
• Demonstrate supporting knowledge.</v>
      </c>
      <c r="G112" s="13" t="str">
        <f>'3.Todas las competencia(Fuente'!G362</f>
        <v>• Accreditation of prior qualifications and experience.
• Evidence portfolio assessment.</v>
      </c>
      <c r="H112" s="13">
        <f>'3.Todas las competencia(Fuente'!H362</f>
        <v>0</v>
      </c>
    </row>
    <row r="113" spans="1:8" ht="57.6" x14ac:dyDescent="0.3">
      <c r="A113" s="360" t="str">
        <f>'3.Todas las competencia(Fuente'!A363</f>
        <v>AWA 3.6</v>
      </c>
      <c r="B113" s="365" t="str">
        <f>'3.Todas las competencia(Fuente'!B363</f>
        <v>Dirigir el diseño e implementación de campañas de promoción.</v>
      </c>
      <c r="C113" s="362" t="str">
        <f>'3.Todas las competencia(Fuente'!C363</f>
        <v>● Identificar temas, p oblemas, audiencias meta y mensajes para las
campañas.
● Diseñar y coordinar campañas que involucren una variedad de medios
y técnicas.</v>
      </c>
      <c r="D113" s="13" t="str">
        <f>'3.Todas las competencia(Fuente'!D363</f>
        <v>● Principales amenazas y problemas relacionados
con las AP.
● Técnicas y enfoques para el desarrollo de
campañas.</v>
      </c>
      <c r="E113" s="232">
        <f>'3.Todas las competencia(Fuente'!E363</f>
        <v>0</v>
      </c>
      <c r="F113" s="13" t="str">
        <f>'3.Todas las competencia(Fuente'!F363</f>
        <v>• Submit evidence of an effective issue-based campaign.
• Demonstrate supporting knowledge.</v>
      </c>
      <c r="G113" s="13" t="str">
        <f>'3.Todas las competencia(Fuente'!G363</f>
        <v>• Accreditation of prior qualifications and experience.
• Evidence portfolio assessment.</v>
      </c>
      <c r="H113" s="13">
        <f>'3.Todas las competencia(Fuente'!H363</f>
        <v>0</v>
      </c>
    </row>
    <row r="114" spans="1:8" ht="57.6" x14ac:dyDescent="0.3">
      <c r="A114" s="360" t="str">
        <f>'3.Todas las competencia(Fuente'!A364</f>
        <v>AWA 3.7</v>
      </c>
      <c r="B114" s="365" t="str">
        <f>'3.Todas las competencia(Fuente'!B364</f>
        <v>Desarrollar e implementar una estrategia mediática para un área protegida.</v>
      </c>
      <c r="C114" s="362" t="str">
        <f>'3.Todas las competencia(Fuente'!C364</f>
        <v>● Desarrollar una estrategia detallada para trabajar con los medios de
comunicación para promover un área protegida, y explicar problemas,
conflictos y aspectos cont oversiales.
● Mantener relaciones constructivas con los medios de comunicación.</v>
      </c>
      <c r="D114" s="13" t="str">
        <f>'3.Todas las competencia(Fuente'!D364</f>
        <v>● Principios y prácticas para el relacionamiento e
interacción con los medios de comunicación.
● Medios de comunicación relevantes y su
personal.</v>
      </c>
      <c r="E114" s="232">
        <f>'3.Todas las competencia(Fuente'!E364</f>
        <v>0</v>
      </c>
      <c r="F114" s="13" t="str">
        <f>'3.Todas las competencia(Fuente'!F364</f>
        <v>• Submit evidence of effective media relations.
• Demonstrate supporting knowledge.</v>
      </c>
      <c r="G114" s="13" t="str">
        <f>'3.Todas las competencia(Fuente'!G364</f>
        <v>• Accreditation of prior qualifications and experience.
• Evidence portfolio assessment.</v>
      </c>
      <c r="H114" s="13">
        <f>'3.Todas las competencia(Fuente'!H364</f>
        <v>0</v>
      </c>
    </row>
  </sheetData>
  <sheetProtection algorithmName="SHA-512" hashValue="Bf4f19U8yk56i3yDkNzZYDC6eG9j1riT2DoP+pwrnVRz6aMP+kQ2b2xcxlDwWjWfby3TYPTMt6AblKzHUWqfLA==" saltValue="WmiM6WplV6SZORg9cgbpbA==" spinCount="100000" sheet="1" objects="1" scenarios="1" autoFilter="0"/>
  <pageMargins left="0.23622047244094491" right="0.23622047244094491" top="0.51181102362204722" bottom="0.51181102362204722" header="0.31496062992125984" footer="0.31496062992125984"/>
  <pageSetup paperSize="9" orientation="landscape" horizontalDpi="4294967292" r:id="rId1"/>
  <headerFooter>
    <oddFooter>&amp;CCompetence details Level 3. Page &amp;P.</oddFooter>
  </headerFooter>
  <rowBreaks count="8" manualBreakCount="8">
    <brk id="27" max="16383" man="1"/>
    <brk id="35" max="16383" man="1"/>
    <brk id="45" max="16383" man="1"/>
    <brk id="58" max="16383" man="1"/>
    <brk id="74" max="16383" man="1"/>
    <brk id="83" max="16383" man="1"/>
    <brk id="94" max="16383" man="1"/>
    <brk id="10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sheetPr>
  <dimension ref="A1:H116"/>
  <sheetViews>
    <sheetView showZeros="0" view="pageBreakPreview" topLeftCell="A108" zoomScale="50" zoomScaleNormal="100" zoomScaleSheetLayoutView="50" workbookViewId="0"/>
  </sheetViews>
  <sheetFormatPr defaultColWidth="9.109375" defaultRowHeight="15.6" x14ac:dyDescent="0.3"/>
  <cols>
    <col min="1" max="1" width="11.5546875" style="5" customWidth="1"/>
    <col min="2" max="2" width="41.21875" style="359" customWidth="1"/>
    <col min="3" max="3" width="90.109375" customWidth="1"/>
    <col min="4" max="4" width="49.109375" customWidth="1"/>
    <col min="5" max="5" width="33" customWidth="1"/>
    <col min="6" max="8" width="41.5546875" customWidth="1"/>
  </cols>
  <sheetData>
    <row r="1" spans="1:8" ht="42" customHeight="1" x14ac:dyDescent="0.3">
      <c r="A1" s="350" t="str">
        <f>'3.Todas las competencia(Fuente'!A2</f>
        <v>GRUPO</v>
      </c>
      <c r="B1" s="349" t="str">
        <f>'3.Todas las competencia(Fuente'!B2</f>
        <v>A. PLANIFICACIÓN, GESTIÓN Y ADMINISTRACIÓN</v>
      </c>
      <c r="C1" s="338" t="str">
        <f>'3.Todas las competencia(Fuente'!C2</f>
        <v>Planificación, manejo y administración de áreas protegidas.</v>
      </c>
      <c r="D1" s="105">
        <f>'3.Todas las competencia(Fuente'!D2</f>
        <v>0</v>
      </c>
      <c r="E1" s="224">
        <f>'3.Todas las competencia(Fuente'!E2</f>
        <v>0</v>
      </c>
      <c r="F1" s="154" t="str">
        <f>'3.Todas las competencia(Fuente'!F2</f>
        <v xml:space="preserve">Not  translated </v>
      </c>
      <c r="G1" s="154" t="str">
        <f>'3.Todas las competencia(Fuente'!G2</f>
        <v xml:space="preserve">Not  translated </v>
      </c>
      <c r="H1" s="74" t="str">
        <f>'3.Todas las competencia(Fuente'!H2</f>
        <v xml:space="preserve">Not  translated </v>
      </c>
    </row>
    <row r="2" spans="1:8" ht="27" customHeight="1" x14ac:dyDescent="0.3">
      <c r="A2" s="335" t="str">
        <f>'3.Todas las competencia(Fuente'!A60</f>
        <v>CATEGORÍA</v>
      </c>
      <c r="B2" s="335" t="str">
        <f>'3.Todas las competencia(Fuente'!B60</f>
        <v>HRM. GESTIÓN DE RECURSOS HUMANOS</v>
      </c>
      <c r="C2" s="332" t="str">
        <f>'3.Todas las competencia(Fuente'!C60</f>
        <v>Establecer una fuerza laboral para áreas protegidas que sea adecuada, competente, bien administrada y apoyada.</v>
      </c>
      <c r="D2" s="107" t="str">
        <f>'3.Todas las competencia(Fuente'!D60</f>
        <v xml:space="preserve"> </v>
      </c>
      <c r="E2" s="225">
        <f>'3.Todas las competencia(Fuente'!E60</f>
        <v>0</v>
      </c>
      <c r="F2" s="161">
        <f>'3.Todas las competencia(Fuente'!F60</f>
        <v>0</v>
      </c>
      <c r="G2" s="162">
        <f>'3.Todas las competencia(Fuente'!G60</f>
        <v>0</v>
      </c>
      <c r="H2" s="76">
        <f>'3.Todas las competencia(Fuente'!H60</f>
        <v>0</v>
      </c>
    </row>
    <row r="3" spans="1:8" ht="29.25" customHeight="1" x14ac:dyDescent="0.3">
      <c r="A3" s="336" t="str">
        <f>'3.Todas las competencia(Fuente'!A77</f>
        <v>HRM 2</v>
      </c>
      <c r="B3" s="336" t="str">
        <f>'3.Todas las competencia(Fuente'!B77</f>
        <v>GESTION DE RECURSOS HUMANOS.
NIVEL 2</v>
      </c>
      <c r="C3" s="323" t="str">
        <f>'3.Todas las competencia(Fuente'!C77</f>
        <v>Liderar y apoyar equipos e individuos que realizan el trabajo en las áreas protegidas.</v>
      </c>
      <c r="D3" s="276" t="str">
        <f>'3.Todas las competencia(Fuente'!D77</f>
        <v xml:space="preserve">●Principios y prácticas de supervisión.
●Principios y prácticas de desarrollo de capacidades y aprendizaje para adultos.
</v>
      </c>
      <c r="E3" s="275" t="str">
        <f>'3.Todas las competencia(Fuente'!E77</f>
        <v>FRM 2; CAC 2; TEC 2; ADR 2</v>
      </c>
      <c r="F3" s="156" t="str">
        <f>'3.Todas las competencia(Fuente'!F77</f>
        <v>EXAMPLE PERFORMANCE CRITERIA</v>
      </c>
      <c r="G3" s="156" t="str">
        <f>'3.Todas las competencia(Fuente'!G77</f>
        <v>EXAMPLE MEANS OF ASSESSMENT</v>
      </c>
      <c r="H3" s="61" t="str">
        <f>'3.Todas las competencia(Fuente'!H77</f>
        <v>RECOMMENDED PRIOR COMPETENCE REQUIREMENTS FOR THE LEVEL</v>
      </c>
    </row>
    <row r="4" spans="1:8" ht="36" x14ac:dyDescent="0.3">
      <c r="A4" s="337" t="str">
        <f>'3.Todas las competencia(Fuente'!A78</f>
        <v>Código</v>
      </c>
      <c r="B4" s="337" t="str">
        <f>'3.Todas las competencia(Fuente'!B78</f>
        <v>Declaración de la competencia. El individuo deberá ser capaz de:</v>
      </c>
      <c r="C4" s="324" t="str">
        <f>'3.Todas las competencia(Fuente'!C78</f>
        <v>Detalles, alcance y variaciones.
Una breve explicación de la competencia.</v>
      </c>
      <c r="D4" s="112" t="str">
        <f>'3.Todas las competencia(Fuente'!D78</f>
        <v>Principales requerimientos de conocimiento para la competencia.</v>
      </c>
      <c r="E4" s="214" t="str">
        <f>'3.Todas las competencia(Fuente'!E78</f>
        <v xml:space="preserve"> </v>
      </c>
      <c r="F4" s="158" t="str">
        <f>'3.Todas las competencia(Fuente'!F78</f>
        <v>Example performance criteria for certification</v>
      </c>
      <c r="G4" s="158" t="str">
        <f>'3.Todas las competencia(Fuente'!G78</f>
        <v>Example means of assessment</v>
      </c>
      <c r="H4" s="99" t="str">
        <f>'3.Todas las competencia(Fuente'!H78</f>
        <v>UNI; HRM 1; CAC 1</v>
      </c>
    </row>
    <row r="5" spans="1:8" ht="86.4" x14ac:dyDescent="0.3">
      <c r="A5" s="360" t="str">
        <f>'3.Todas las competencia(Fuente'!A79</f>
        <v>HRM 2.1</v>
      </c>
      <c r="B5" s="361" t="str">
        <f>'3.Todas las competencia(Fuente'!B79</f>
        <v>Preparar planes de trabajo y controlar su implementación.</v>
      </c>
      <c r="C5" s="362" t="str">
        <f>'3.Todas las competencia(Fuente'!C79</f>
        <v>●Desarrollar planes de trabajo detallados para equipos e individuos.
●Identificar el personal y los ecursos necesarios para implementar los planes de trabajo.
●Monitorear y guiar el desempeño del personal y verificar esultados.
●Proporcionar retroalimentación a equipos e individuos.
●Proporcionar informes al personal superior.</v>
      </c>
      <c r="D5" s="6" t="str">
        <f>'3.Todas las competencia(Fuente'!D79</f>
        <v>●Procedimientos de personal de las APs.
●Las metas, objetivos y resultados requeridos de la gestión y de los planes de trabajo del área protegida.
●Enfoques estructurados para la planificación del trabajo.</v>
      </c>
      <c r="E5" s="227">
        <f>'3.Todas las competencia(Fuente'!E79</f>
        <v>0</v>
      </c>
      <c r="F5" s="6" t="str">
        <f>'3.Todas las competencia(Fuente'!F79</f>
        <v>• Submit evidence of structured planning of work of teams and individuals.
• Demonstrate supporting knowledge.</v>
      </c>
      <c r="G5" s="6" t="str">
        <f>'3.Todas las competencia(Fuente'!G79</f>
        <v>• Evidence portfolio assessment. 
• Testimony from supervised staff and supervisors.
• Test of knowledge.
• Accreditation of prior qualifications and experience.</v>
      </c>
      <c r="H5" s="3">
        <f>'3.Todas las competencia(Fuente'!H79</f>
        <v>0</v>
      </c>
    </row>
    <row r="6" spans="1:8" ht="86.4" x14ac:dyDescent="0.3">
      <c r="A6" s="360" t="str">
        <f>'3.Todas las competencia(Fuente'!A80</f>
        <v>HRM 2.2</v>
      </c>
      <c r="B6" s="361" t="str">
        <f>'3.Todas las competencia(Fuente'!B80</f>
        <v>Supervisar, motivar y evaluar el desempeño de individuos y equipos.</v>
      </c>
      <c r="C6" s="362" t="str">
        <f>'3.Todas las competencia(Fuente'!C80</f>
        <v>●Proporcionar instrucciones detalladas y dirección a individuos y equipos.
●Garantizar el cumplimiento de los procedimientos del personal.
●Garantizar la salud, la seguridad y el bienestar del personal.
●Asegurar la finalización efectiva y eficiente de las teas asignadas.
●Proporcionar retroalimentación sobre el desempeño y orientación para la mejora.</v>
      </c>
      <c r="D6" s="6" t="str">
        <f>'3.Todas las competencia(Fuente'!D80</f>
        <v>●Procedimientos de personal del AP.
●Técnicas motivacionales e instructivas.
●Detalles técnicos de las tareas a completar.</v>
      </c>
      <c r="E6" s="227">
        <f>'3.Todas las competencia(Fuente'!E80</f>
        <v>0</v>
      </c>
      <c r="F6" s="6" t="str">
        <f>'3.Todas las competencia(Fuente'!F80</f>
        <v>• Submit evidence of effective instruction and leadership of work teams in a range of tasks.
• Demonstrate supporting knowledge.</v>
      </c>
      <c r="G6" s="6" t="str">
        <f>'3.Todas las competencia(Fuente'!G80</f>
        <v>• Evidence portfolio assessment. 
• Testimony from supervised staff and supervisors.
• Test of knowledge.
• Accreditation of prior qualifications and experience.</v>
      </c>
      <c r="H6" s="3">
        <f>'3.Todas las competencia(Fuente'!H80</f>
        <v>0</v>
      </c>
    </row>
    <row r="7" spans="1:8" ht="100.8" x14ac:dyDescent="0.3">
      <c r="A7" s="360" t="str">
        <f>'3.Todas las competencia(Fuente'!A81</f>
        <v>HRM 2.3</v>
      </c>
      <c r="B7" s="361" t="str">
        <f>'3.Todas las competencia(Fuente'!B81</f>
        <v>Identificar causas y recomendar acciones
adecuadas para el manejo del desempeño laboral deficiente y de losconflictos laborales.</v>
      </c>
      <c r="C7" s="362" t="str">
        <f>'3.Todas las competencia(Fuente'!C81</f>
        <v>●Identificar las razones del desempeño deficiente por parte dindividuos y equipos.
●Identificar las causas de conflictos laborales
●Tomar medidas para rectificar poblemas.
●Proporcionar informes a la alta gerencia e iniciar procedimientos formales si es necesario.</v>
      </c>
      <c r="D7" s="6" t="str">
        <f>'3.Todas las competencia(Fuente'!D81</f>
        <v>●Técnicas de comunicación para escuchar y proveer retroalimentación.
●Técnicas para transformación de conflictos
●Procedimientos de personal del AP.</v>
      </c>
      <c r="E7" s="227">
        <f>'3.Todas las competencia(Fuente'!E81</f>
        <v>0</v>
      </c>
      <c r="F7" s="6" t="str">
        <f>'3.Todas las competencia(Fuente'!F81</f>
        <v>• Submit evidence of resolution of at least three performance related issues with supervised individuals.
• Demonstrate supporting knowledge.</v>
      </c>
      <c r="G7" s="6" t="str">
        <f>'3.Todas las competencia(Fuente'!G81</f>
        <v>• Evidence portfolio assessment. 
• Observation/simulation assessment.
• Testimony from supervised staff and supervisors.
• Test of knowledge.
• Accreditation of prior qualifications and experience.</v>
      </c>
      <c r="H7" s="3">
        <f>'3.Todas las competencia(Fuente'!H81</f>
        <v>0</v>
      </c>
    </row>
    <row r="8" spans="1:8" ht="86.4" x14ac:dyDescent="0.3">
      <c r="A8" s="360" t="str">
        <f>'3.Todas las competencia(Fuente'!A82</f>
        <v>HRM 2.4</v>
      </c>
      <c r="B8" s="361" t="str">
        <f>'3.Todas las competencia(Fuente'!B82</f>
        <v>Planificar y organizar actividades de capacitación y aprendizaje.</v>
      </c>
      <c r="C8" s="362" t="str">
        <f>'3.Todas las competencia(Fuente'!C82</f>
        <v>●Preparar planes de capacitación y aprendizaje de acuerdo con las necesidades identificadas
●Diseñar cursos cortos de capacitación, sesiones / eventos que involucran tanto elementos teóricos y prácticos.
●Organizar programas de capacitación / aprendizaje, capacitar a quienes impartan los cursos, coordinar con organizaciones de capacitación, etc.</v>
      </c>
      <c r="D8" s="6" t="str">
        <f>'3.Todas las competencia(Fuente'!D82</f>
        <v>●Técnicas de evaluación de necesidades de formación.
●Opciones para la provisión y desarrollo de capacitación y aprendizaje.
●Métodos para evaluar el impacto de la capacitación y aprendizaje.</v>
      </c>
      <c r="E8" s="227">
        <f>'3.Todas las competencia(Fuente'!E82</f>
        <v>0</v>
      </c>
      <c r="F8" s="6" t="str">
        <f>'3.Todas las competencia(Fuente'!F82</f>
        <v>• Submit evidence of successful planning and delivery of at least 5 days’ structured training for small groups.
• Demonstrate supporting knowledge.</v>
      </c>
      <c r="G8" s="6" t="str">
        <f>'3.Todas las competencia(Fuente'!G82</f>
        <v>• Evidence portfolio assessment. 
• Observation/simulation assessment.
• Testimony from training participants.
• Oral/written test of knowledge.
• Accreditation of prior qualifications and experience.</v>
      </c>
      <c r="H8" s="3">
        <f>'3.Todas las competencia(Fuente'!H82</f>
        <v>0</v>
      </c>
    </row>
    <row r="9" spans="1:8" ht="82.8" x14ac:dyDescent="0.3">
      <c r="A9" s="360" t="str">
        <f>'3.Todas las competencia(Fuente'!A83</f>
        <v>HRM 2.5</v>
      </c>
      <c r="B9" s="361" t="str">
        <f>'3.Todas las competencia(Fuente'!B83</f>
        <v>Mantener los registros de personal y de sus actividades.</v>
      </c>
      <c r="C9" s="362" t="str">
        <f>'3.Todas las competencia(Fuente'!C83</f>
        <v>●Recopilar y almacenar hojas de tiempo, registros de asistencia y actividades.
●Mantener registros actualizados del personal empleado por la organización (tiempo completo, tiempo parcial, personal contratado, consultores, voluntarios).
●Los registros pueden incluir el historial laboral de las personas, logros, metas, comentarios, medidas disciplinarias (si hay), desarrollo de capacidades, reconocimientos y promociones.
●Asegurar que los registros sean seguros y que cumplan con la protección de datos de legislación.</v>
      </c>
      <c r="D9" s="6" t="str">
        <f>'3.Todas las competencia(Fuente'!D83</f>
        <v>●Procedimientos de archivo de personal y sistemas de organización.
●Protección de datos, legislación de seguridad y requerimientos.</v>
      </c>
      <c r="E9" s="227">
        <f>'3.Todas las competencia(Fuente'!E83</f>
        <v>0</v>
      </c>
      <c r="F9" s="6" t="str">
        <f>'3.Todas las competencia(Fuente'!F83</f>
        <v>• Submit evidence of maintenance of comprehensive and secure personnel records.
• Demonstrate supporting knowledge.</v>
      </c>
      <c r="G9" s="6" t="str">
        <f>'3.Todas las competencia(Fuente'!G83</f>
        <v>• Evidence portfolio assessment. 
• Examination of personnel records.
• Oral/written test of knowledge.
• Accreditation of prior qualifications and experience.</v>
      </c>
      <c r="H9" s="3">
        <f>'3.Todas las competencia(Fuente'!H169</f>
        <v>0</v>
      </c>
    </row>
    <row r="10" spans="1:8" ht="28.8" x14ac:dyDescent="0.3">
      <c r="A10" s="319" t="str">
        <f>'3.Todas las competencia(Fuente'!A89</f>
        <v>CATEGORÍA</v>
      </c>
      <c r="B10" s="319" t="str">
        <f>'3.Todas las competencia(Fuente'!B89</f>
        <v>FRM. GESTIÓN DE RECURSOS FINANCIEROS Y OPERATIVOS</v>
      </c>
      <c r="C10" s="332" t="str">
        <f>'3.Todas las competencia(Fuente'!C89</f>
        <v>Asegurar que las áreas protegidas estén adecuadamente financiadas y dotadas de recursos, además, que estos estén efectiva y eficientemente designados y utilizados.</v>
      </c>
      <c r="D10" s="107" t="str">
        <f>'3.Todas las competencia(Fuente'!D89</f>
        <v xml:space="preserve"> </v>
      </c>
      <c r="E10" s="229">
        <f>'3.Todas las competencia(Fuente'!E89</f>
        <v>0</v>
      </c>
      <c r="F10" s="164">
        <f>'3.Todas las competencia(Fuente'!F89</f>
        <v>0</v>
      </c>
      <c r="G10" s="164">
        <f>'3.Todas las competencia(Fuente'!G89</f>
        <v>0</v>
      </c>
      <c r="H10" s="25">
        <f>'3.Todas las competencia(Fuente'!H89</f>
        <v>0</v>
      </c>
    </row>
    <row r="11" spans="1:8" ht="30" customHeight="1" x14ac:dyDescent="0.3">
      <c r="A11" s="310" t="str">
        <f>'3.Todas las competencia(Fuente'!A108</f>
        <v>FRM 2</v>
      </c>
      <c r="B11" s="310" t="str">
        <f>'3.Todas las competencia(Fuente'!B108</f>
        <v>GESTION DE RECURSOS FINANCIEROS Y OPERATIVOS.
NIVEL 2</v>
      </c>
      <c r="C11" s="307" t="str">
        <f>'3.Todas las competencia(Fuente'!C108</f>
        <v>Administrar, monitorear y contabilizar los recursos financieros y de otro tipo, necesarios para administrar un área protegida.</v>
      </c>
      <c r="D11" s="276" t="str">
        <f>'3.Todas las competencia(Fuente'!D108</f>
        <v>●Políticas y procedimientos organizacionales para la gestión financiera y de inventarios
●Principios y prácticas de contabilidad.
●Organización y mantenimiento de registros.</v>
      </c>
      <c r="E11" s="275" t="str">
        <f>'3.Todas las competencia(Fuente'!E108</f>
        <v xml:space="preserve"> HRM 2; ADR 2; CAC 2; TEC 2</v>
      </c>
      <c r="F11" s="156" t="str">
        <f>'3.Todas las competencia(Fuente'!F108</f>
        <v>EXAMPLE PERFORMANCE CRITERIA</v>
      </c>
      <c r="G11" s="156" t="str">
        <f>'3.Todas las competencia(Fuente'!G108</f>
        <v>EXAMPLE MEANS OF ASSESSMENT</v>
      </c>
      <c r="H11" s="61" t="str">
        <f>'3.Todas las competencia(Fuente'!H108</f>
        <v>RECOMMENDED PRIOR COMPETENCE REQUIREMENTS FOR THE LEVEL</v>
      </c>
    </row>
    <row r="12" spans="1:8" ht="29.25" customHeight="1" x14ac:dyDescent="0.3">
      <c r="A12" s="311" t="str">
        <f>'3.Todas las competencia(Fuente'!A109</f>
        <v>Código</v>
      </c>
      <c r="B12" s="311" t="str">
        <f>'3.Todas las competencia(Fuente'!B109</f>
        <v>Declaración de la competencia. El individuo deberá ser capaz de:</v>
      </c>
      <c r="C12" s="62" t="str">
        <f>'3.Todas las competencia(Fuente'!C109</f>
        <v>Detalles, alcance y variaciones.
Una breve explicación de la competencia.</v>
      </c>
      <c r="D12" s="112" t="str">
        <f>'3.Todas las competencia(Fuente'!D109</f>
        <v>Principales requerimientos de conocimiento para la competencia.</v>
      </c>
      <c r="E12" s="214" t="str">
        <f>'3.Todas las competencia(Fuente'!E109</f>
        <v xml:space="preserve"> </v>
      </c>
      <c r="F12" s="158" t="str">
        <f>'3.Todas las competencia(Fuente'!F109</f>
        <v>Example performance criteria for certification</v>
      </c>
      <c r="G12" s="158" t="str">
        <f>'3.Todas las competencia(Fuente'!G109</f>
        <v>Example means of assessment</v>
      </c>
      <c r="H12" s="99" t="str">
        <f>'3.Todas las competencia(Fuente'!H109</f>
        <v>UNI; FRM 1; CAC 1</v>
      </c>
    </row>
    <row r="13" spans="1:8" ht="72" x14ac:dyDescent="0.3">
      <c r="A13" s="360" t="str">
        <f>'3.Todas las competencia(Fuente'!A110</f>
        <v>FRM 2.1</v>
      </c>
      <c r="B13" s="361" t="str">
        <f>'3.Todas las competencia(Fuente'!B110</f>
        <v>Mantener libros, cuentas y registros de inventario.</v>
      </c>
      <c r="C13" s="362" t="str">
        <f>'3.Todas las competencia(Fuente'!C110</f>
        <v>●Introducir información financiera en un sistema de contabilidadestándar (computarizado o manual).
●Mantener registros de activos (infraestructura, equipo y materiales).
●Gestionar procesos de pagos de nómina y su documentación.</v>
      </c>
      <c r="D13" s="6" t="str">
        <f>'3.Todas las competencia(Fuente'!D110</f>
        <v>●Legislación y prácticas contables requeridas.
●Sistema de contabilidad de la organización.</v>
      </c>
      <c r="E13" s="227">
        <f>'3.Todas las competencia(Fuente'!E110</f>
        <v>0</v>
      </c>
      <c r="F13" s="6" t="str">
        <f>'3.Todas las competencia(Fuente'!F110</f>
        <v>• Submit evidence of accurate book keeping.
• Obtain a relevant qualification.
• Demonstrate supporting knowledge.</v>
      </c>
      <c r="G13" s="6" t="str">
        <f>'3.Todas las competencia(Fuente'!G110</f>
        <v>• Evidence portfolio assessment. 
• Accreditation of prior qualifications and experience.
• Audit report.
• Testimony from supervisors.</v>
      </c>
      <c r="H13" s="3">
        <f>'3.Todas las competencia(Fuente'!H110</f>
        <v>0</v>
      </c>
    </row>
    <row r="14" spans="1:8" ht="57.6" x14ac:dyDescent="0.3">
      <c r="A14" s="360" t="str">
        <f>'3.Todas las competencia(Fuente'!A111</f>
        <v>FRM 2.2</v>
      </c>
      <c r="B14" s="361" t="str">
        <f>'3.Todas las competencia(Fuente'!B111</f>
        <v>Preparar informes sobre finanzas y activos</v>
      </c>
      <c r="C14" s="362" t="str">
        <f>'3.Todas las competencia(Fuente'!C111</f>
        <v>●Elaborar informes y proyecciones sobre ingresos y gastos.
●Elaborar informes sobre ingresos e impuestos fiscales
●Preparar informes financieos requeridos, así como reportes sobre activos e inventarios.
●Completar todos los requisitos para la preparación de auditorías e inspecciones.</v>
      </c>
      <c r="D14" s="6" t="str">
        <f>'3.Todas las competencia(Fuente'!D111</f>
        <v>●Legislación y prácticas contables.
●Sistema de contabilidad de la organización.
●Regulaciones fiscales que se aplican al áea protegida.
●Requisitos y procedimientos de auditoría e inspección.</v>
      </c>
      <c r="E14" s="227">
        <f>'3.Todas las competencia(Fuente'!E111</f>
        <v>0</v>
      </c>
      <c r="F14" s="6" t="str">
        <f>'3.Todas las competencia(Fuente'!F111</f>
        <v>• Submit evidence of preparation of comprehensive reports in the required format.
• Demonstrate supporting knowledge.</v>
      </c>
      <c r="G14" s="6" t="str">
        <f>'3.Todas las competencia(Fuente'!G111</f>
        <v>• Evidence portfolio assessment. 
• Accreditation of prior qualifications and experience.
• Testimony from supervisors.</v>
      </c>
      <c r="H14" s="3">
        <f>'3.Todas las competencia(Fuente'!H111</f>
        <v>0</v>
      </c>
    </row>
    <row r="15" spans="1:8" ht="86.4" x14ac:dyDescent="0.3">
      <c r="A15" s="360" t="str">
        <f>'3.Todas las competencia(Fuente'!A112</f>
        <v>FRM 2.3</v>
      </c>
      <c r="B15" s="361" t="str">
        <f>'3.Todas las competencia(Fuente'!B112</f>
        <v>Administrar efectivo y transacciones.</v>
      </c>
      <c r="C15" s="362" t="str">
        <f>'3.Todas las competencia(Fuente'!C112</f>
        <v>●Seguir los procedimientos correctos para manejar pagos en efectivo (desde la venta de bienes y servicios, tarifas de entrada, etc.), adelantos en efectivo, gastos y registros de caja.
●Mantener “caja chica” y registros asociados.</v>
      </c>
      <c r="D15" s="6" t="str">
        <f>'3.Todas las competencia(Fuente'!D112</f>
        <v>●Legislación y prácticas contables requeridas.
●Sistema de contabilidad de la organización.
●Procedimientos de gestión de efectivo.</v>
      </c>
      <c r="E15" s="227">
        <f>'3.Todas las competencia(Fuente'!E112</f>
        <v>0</v>
      </c>
      <c r="F15" s="6" t="str">
        <f>'3.Todas las competencia(Fuente'!F112</f>
        <v>• Submit evidence of accurate cash management and reporting.
• Obtain a relevant qualification.
• Demonstrate supporting knowledge.</v>
      </c>
      <c r="G15" s="6" t="str">
        <f>'3.Todas las competencia(Fuente'!G112</f>
        <v xml:space="preserve">• Evidence portfolio assessment. 
• Accreditation of prior qualifications and experience.
• Testimony from supervisors.
• Audit report.
</v>
      </c>
      <c r="H15" s="3">
        <f>'3.Todas las competencia(Fuente'!H112</f>
        <v>0</v>
      </c>
    </row>
    <row r="16" spans="1:8" ht="86.4" x14ac:dyDescent="0.3">
      <c r="A16" s="360" t="str">
        <f>'3.Todas las competencia(Fuente'!A113</f>
        <v>FRM 2.4</v>
      </c>
      <c r="B16" s="361" t="str">
        <f>'3.Todas las competencia(Fuente'!B113</f>
        <v>Realizar adquisiciones y compras de acuerdo
con procedimientos recomendados.</v>
      </c>
      <c r="C16" s="362" t="str">
        <f>'3.Todas las competencia(Fuente'!C113</f>
        <v>● Seguir los procedimientos especificados para la adquisición /
compra de bienes y servicios de acuerdo con presupuestos y planes
financie os y utilizando métodos estándar.
● Asegurar que todos los procedimientos se realicen de manera
honesta y transparente.
● Mantener registros y documentación precisa.</v>
      </c>
      <c r="D16" s="6" t="str">
        <f>'3.Todas las competencia(Fuente'!D113</f>
        <v>● Legislación sobre adquisiciones y compras.
● Procedimientos para adquisición y compra por
parte de la organización y de donantes.</v>
      </c>
      <c r="E16" s="227">
        <f>'3.Todas las competencia(Fuente'!E113</f>
        <v>0</v>
      </c>
      <c r="F16" s="6" t="str">
        <f>'3.Todas las competencia(Fuente'!F113</f>
        <v>• Submit evidence of correct application of a wide range of procurement procedures for goods and services.
• Demonstrate supporting knowledge.</v>
      </c>
      <c r="G16" s="6" t="str">
        <f>'3.Todas las competencia(Fuente'!G113</f>
        <v xml:space="preserve">• Evidence portfolio assessment. 
• Accreditation of prior qualifications and experience.
• Testimony from supervisors.
• Inventory audit report.
</v>
      </c>
      <c r="H16" s="3">
        <f>'3.Todas las competencia(Fuente'!H113</f>
        <v>0</v>
      </c>
    </row>
    <row r="17" spans="1:8" ht="86.4" x14ac:dyDescent="0.3">
      <c r="A17" s="360" t="str">
        <f>'3.Todas las competencia(Fuente'!A114</f>
        <v>FRM 2.5</v>
      </c>
      <c r="B17" s="361" t="str">
        <f>'3.Todas las competencia(Fuente'!B114</f>
        <v>Identificar costos y materiales necesarios para
actividades de trabajo.</v>
      </c>
      <c r="C17" s="362" t="str">
        <f>'3.Todas las competencia(Fuente'!C114</f>
        <v>● Calcular / estimar de manera precisa los requerimientos de recursos
para la implementación de proyectos y planes operativos.
● Preparar presupuestos operativos básicos y planes de adquisiciones.
● Mantener registros y documentación precisa.</v>
      </c>
      <c r="D17" s="6" t="str">
        <f>'3.Todas las competencia(Fuente'!D114</f>
        <v>● Principios y prácticas presupuestarias básicas.
● Necesidades de materiales para tareas de
gestión regulares.
● Estimación de necesidades de materiales.</v>
      </c>
      <c r="E17" s="227">
        <f>'3.Todas las competencia(Fuente'!E114</f>
        <v>0</v>
      </c>
      <c r="F17" s="6" t="str">
        <f>'3.Todas las competencia(Fuente'!F114</f>
        <v>• Submit evidence of preparation of accurate cost and resource budgets for projects and operations.
• Demonstrate supporting knowledge.</v>
      </c>
      <c r="G17" s="6" t="str">
        <f>'3.Todas las competencia(Fuente'!G114</f>
        <v xml:space="preserve">• Evidence portfolio assessment. 
• Accreditation of prior qualifications and experience.
• Testimony from supervisors.
• Inventory audit report.
</v>
      </c>
      <c r="H17" s="3">
        <f>'3.Todas las competencia(Fuente'!H114</f>
        <v>0</v>
      </c>
    </row>
    <row r="18" spans="1:8" ht="69" x14ac:dyDescent="0.3">
      <c r="A18" s="360" t="str">
        <f>'3.Todas las competencia(Fuente'!A115</f>
        <v>FRM 2.6</v>
      </c>
      <c r="B18" s="361" t="str">
        <f>'3.Todas las competencia(Fuente'!B115</f>
        <v>Garantizar disponibilidad y mantenimiento de
activos, equipos, tiendas y suministros.</v>
      </c>
      <c r="C18" s="362" t="str">
        <f>'3.Todas las competencia(Fuente'!C115</f>
        <v>● Gestionar y actualizar inventarios (infraestructura, equipamiento y
suministros).
● Identificar las necesidades de compra, eemplazo y mantenimiento.
● Mantener la documentación requerida.
● Mantener la cobertura de seguros.</v>
      </c>
      <c r="D18" s="6" t="str">
        <f>'3.Todas las competencia(Fuente'!D115</f>
        <v>● Procedimientos de gestión de activos e
inventarios de la organización.
● Necesidades recurrentes de equipo y suministros
de la organización.</v>
      </c>
      <c r="E18" s="227">
        <f>'3.Todas las competencia(Fuente'!E115</f>
        <v>0</v>
      </c>
      <c r="F18" s="6" t="str">
        <f>'3.Todas las competencia(Fuente'!F115</f>
        <v>• Submit evidence of correct inventory and asset management.
• Demonstrate supporting knowledge.</v>
      </c>
      <c r="G18" s="6" t="str">
        <f>'3.Todas las competencia(Fuente'!G115</f>
        <v>• Evidence portfolio assessment. 
• Accreditation of prior qualifications and experience.
• Testimony from supervisors.</v>
      </c>
      <c r="H18" s="3">
        <f>'3.Todas las competencia(Fuente'!H115</f>
        <v>0</v>
      </c>
    </row>
    <row r="19" spans="1:8" ht="138" x14ac:dyDescent="0.3">
      <c r="A19" s="360" t="str">
        <f>'3.Todas las competencia(Fuente'!A116</f>
        <v>FRM 2.7</v>
      </c>
      <c r="B19" s="361" t="str">
        <f>'3.Todas las competencia(Fuente'!B116</f>
        <v>Gestionar vehículos y sus usos.</v>
      </c>
      <c r="C19" s="362" t="str">
        <f>'3.Todas las competencia(Fuente'!C116</f>
        <v>● Garantizar el uso y mantenimiento adecuado de las flotas de
vehículos (terrestres o acuáticos).
● Asegurar que exista un seguro adecuado.
● Asegurar que los conductores / usuarios estén adecuadamente
calificados y capacitados
● Prevenir el mal uso de vehículos.
● Asegurar que los libros de registro y las compras de combustible
estén documentados correctamente.
● Manejar accidentes y averías.
● Identificar las necesidades de compra, eemplazo y mantenimiento.</v>
      </c>
      <c r="D19" s="6" t="str">
        <f>'3.Todas las competencia(Fuente'!D116</f>
        <v>● Políticas de uso de vehículos y procedimientos
de la organización.
● Legislación sobre estado y uso de los vehículos.</v>
      </c>
      <c r="E19" s="227">
        <f>'3.Todas las competencia(Fuente'!E116</f>
        <v>0</v>
      </c>
      <c r="F19" s="6" t="str">
        <f>'3.Todas las competencia(Fuente'!F116</f>
        <v>• Submit evidence of correct inventory management of a vehicle fleet.
• Demonstrate supporting knowledge.</v>
      </c>
      <c r="G19" s="6" t="str">
        <f>'3.Todas las competencia(Fuente'!G116</f>
        <v xml:space="preserve">• Evidence portfolio assessment. 
• Accreditation of prior qualifications and experience.
• Testimony from supervisors.
</v>
      </c>
      <c r="H19" s="3">
        <f>'3.Todas las competencia(Fuente'!H116</f>
        <v>0</v>
      </c>
    </row>
    <row r="20" spans="1:8" ht="28.8" x14ac:dyDescent="0.3">
      <c r="A20" s="319" t="str">
        <f>'3.Todas las competencia(Fuente'!A122</f>
        <v>CATEGORÍA</v>
      </c>
      <c r="B20" s="319" t="str">
        <f>'3.Todas las competencia(Fuente'!B122</f>
        <v>ADR. DOCUMENTACIÓN ADMINISTRATIVA Y PRESENTACIÓN DE INFORMES</v>
      </c>
      <c r="C20" s="332" t="str">
        <f>'3.Todas las competencia(Fuente'!C122</f>
        <v>Establecer e implementar procedimientos para la gestión de la información, la documentación y la preparación de informes.</v>
      </c>
      <c r="D20" s="107" t="str">
        <f>'3.Todas las competencia(Fuente'!D122</f>
        <v xml:space="preserve"> </v>
      </c>
      <c r="E20" s="229">
        <f>'3.Todas las competencia(Fuente'!E122</f>
        <v>0</v>
      </c>
      <c r="F20" s="164">
        <f>'3.Todas las competencia(Fuente'!F122</f>
        <v>0</v>
      </c>
      <c r="G20" s="164">
        <f>'3.Todas las competencia(Fuente'!G122</f>
        <v>0</v>
      </c>
      <c r="H20" s="25">
        <f>'3.Todas las competencia(Fuente'!H122</f>
        <v>0</v>
      </c>
    </row>
    <row r="21" spans="1:8" ht="27" customHeight="1" x14ac:dyDescent="0.3">
      <c r="A21" s="310" t="str">
        <f>'3.Todas las competencia(Fuente'!A137</f>
        <v>ADR 2</v>
      </c>
      <c r="B21" s="310" t="str">
        <f>'3.Todas las competencia(Fuente'!B137</f>
        <v>DOCUMENTACIÓN ADMINISTRATIVA Y
PRESENTACIÓN DE INFORMES.
NIVEL 2</v>
      </c>
      <c r="C21" s="307" t="str">
        <f>'3.Todas las competencia(Fuente'!C137</f>
        <v>Preparar y gestionar documentación precisa de las actividades de gestión, de acuerdo con los procedimientos requeridos.</v>
      </c>
      <c r="D21" s="270" t="str">
        <f>'3.Todas las competencia(Fuente'!D137</f>
        <v xml:space="preserve">● Políticas y procedimientos organizacionales para la administración.
● Principios y prácticas de información y gestión del conocimiento.
● Planificación, análisis e informes de p ogramas de trabajo.
● Formatos y estilos de redacción de informes.
</v>
      </c>
      <c r="E21" s="275" t="str">
        <f>'3.Todas las competencia(Fuente'!E137</f>
        <v xml:space="preserve"> HRM 2; FRM 2: CAC 2; TEC 2</v>
      </c>
      <c r="F21" s="156" t="str">
        <f>'3.Todas las competencia(Fuente'!F137</f>
        <v>EXAMPLE PERFORMANCE CRITERIA</v>
      </c>
      <c r="G21" s="156" t="str">
        <f>'3.Todas las competencia(Fuente'!G137</f>
        <v>EXAMPLE MEANS OF ASSESSMENT</v>
      </c>
      <c r="H21" s="61" t="str">
        <f>'3.Todas las competencia(Fuente'!H137</f>
        <v>RECOMMENDED PRIOR COMPETENCE REQUIREMENTS FOR THE LEVEL</v>
      </c>
    </row>
    <row r="22" spans="1:8" ht="27" customHeight="1" x14ac:dyDescent="0.3">
      <c r="A22" s="311" t="str">
        <f>'3.Todas las competencia(Fuente'!A138</f>
        <v>Código</v>
      </c>
      <c r="B22" s="311" t="str">
        <f>'3.Todas las competencia(Fuente'!B138</f>
        <v>Declaración de la competencia. El individuo deberá ser capaz de:</v>
      </c>
      <c r="C22" s="62" t="str">
        <f>'3.Todas las competencia(Fuente'!C138</f>
        <v>Detalles, alcance y variaciones.
Una breve explicación de la competencia.</v>
      </c>
      <c r="D22" s="112" t="str">
        <f>'3.Todas las competencia(Fuente'!D138</f>
        <v>Principales requerimientos de conocimiento para la competencia.</v>
      </c>
      <c r="E22" s="214" t="str">
        <f>'3.Todas las competencia(Fuente'!E138</f>
        <v xml:space="preserve"> </v>
      </c>
      <c r="F22" s="158" t="str">
        <f>'3.Todas las competencia(Fuente'!F138</f>
        <v>Example performance criteria for certification</v>
      </c>
      <c r="G22" s="158" t="str">
        <f>'3.Todas las competencia(Fuente'!G138</f>
        <v>Example means of assessment</v>
      </c>
      <c r="H22" s="99" t="str">
        <f>'3.Todas las competencia(Fuente'!H138</f>
        <v>UNI; ADR 1; CAC 1</v>
      </c>
    </row>
    <row r="23" spans="1:8" ht="30.75" customHeight="1" x14ac:dyDescent="0.3">
      <c r="A23" s="360" t="str">
        <f>'3.Todas las competencia(Fuente'!A139</f>
        <v>ADR 2.1</v>
      </c>
      <c r="B23" s="361" t="str">
        <f>'3.Todas las competencia(Fuente'!B139</f>
        <v>Preparar informes y evaluaciones analíticas y técnicas.</v>
      </c>
      <c r="C23" s="362" t="str">
        <f>'3.Todas las competencia(Fuente'!C139</f>
        <v>● Investigar y preparar informes escritos científicos / técnicos / de
investigación, incluyendo presentación y análisis crítico de la información,
así como preparación de conclusiones y recomendaciones.</v>
      </c>
      <c r="D23" s="6" t="str">
        <f>'3.Todas las competencia(Fuente'!D139</f>
        <v>● Estructura y contenido de informes científicos y
técnicos.
● Técnicas para redacción clara y presentación de
información.
● Técnicas analíticas.</v>
      </c>
      <c r="E23" s="227">
        <f>'3.Todas las competencia(Fuente'!E139</f>
        <v>0</v>
      </c>
      <c r="F23" s="6" t="str">
        <f>'3.Todas las competencia(Fuente'!F139</f>
        <v>• Submit three examples of written reports and accounts demonstrating the required skills and knowledge.
• Demonstrate supporting knowledge.</v>
      </c>
      <c r="G23" s="6" t="str">
        <f>'3.Todas las competencia(Fuente'!G139</f>
        <v>• Evidence portfolio assessment.
• Accreditation of prior qualifications and experience.</v>
      </c>
      <c r="H23" s="6">
        <f>'3.Todas las competencia(Fuente'!H139</f>
        <v>0</v>
      </c>
    </row>
    <row r="24" spans="1:8" ht="54" customHeight="1" x14ac:dyDescent="0.3">
      <c r="A24" s="360" t="str">
        <f>'3.Todas las competencia(Fuente'!A140</f>
        <v>ADR 2.2</v>
      </c>
      <c r="B24" s="361" t="str">
        <f>'3.Todas las competencia(Fuente'!B140</f>
        <v>Preparar informes formales de actividades y 
proyectos.</v>
      </c>
      <c r="C24" s="362" t="str">
        <f>'3.Todas las competencia(Fuente'!C140</f>
        <v>● Recopilar y preparar informes periódicos detallados y estructurados
de las actividades del área protegida, utilizando estructuras y formatos
recomendados si es necesario.
● Por ejemplo: informes trimestrales de una unidad o equipo de trabajo,
informes a donantes de proyectos, informes de implementación del plan de
manejo, etc.</v>
      </c>
      <c r="D24" s="6" t="str">
        <f>'3.Todas las competencia(Fuente'!D140</f>
        <v>● Requisitos de informes y formatos utilizados por
el AP.
● Técnicas para redacción clara y presentación de
información.</v>
      </c>
      <c r="E24" s="227">
        <f>'3.Todas las competencia(Fuente'!E140</f>
        <v>0</v>
      </c>
      <c r="F24" s="6" t="str">
        <f>'3.Todas las competencia(Fuente'!F140</f>
        <v>• Submit at least three structured reports.
• Demonstrate supporting knowledge.</v>
      </c>
      <c r="G24" s="6" t="str">
        <f>'3.Todas las competencia(Fuente'!G140</f>
        <v>• Evidence portfolio assessment.
• Observations/simulation.
• Accreditation of prior qualifications and experience.</v>
      </c>
      <c r="H24" s="6">
        <f>'3.Todas las competencia(Fuente'!H140</f>
        <v>0</v>
      </c>
    </row>
    <row r="25" spans="1:8" ht="37.5" customHeight="1" x14ac:dyDescent="0.3">
      <c r="A25" s="360" t="str">
        <f>'3.Todas las competencia(Fuente'!A141</f>
        <v>ADR 2.3</v>
      </c>
      <c r="B25" s="361" t="str">
        <f>'3.Todas las competencia(Fuente'!B141</f>
        <v>Contribuir y documentar reuniones.</v>
      </c>
      <c r="C25" s="362" t="str">
        <f>'3.Todas las competencia(Fuente'!C141</f>
        <v>● Hacer contribuciones activas y efectivas a reuniones formales e informales.
● Seguir protocolos y procedimientos para reuniones.
● Documentar las reuniones (minutas) de manera precisa.</v>
      </c>
      <c r="D25" s="6" t="str">
        <f>'3.Todas las competencia(Fuente'!D141</f>
        <v>● Protocolos y procedimientos para reuniones.
● Toma de datos y documentación de las reuniones.
● Buena capacidad de comunicación.</v>
      </c>
      <c r="E25" s="227">
        <f>'3.Todas las competencia(Fuente'!E141</f>
        <v>0</v>
      </c>
      <c r="F25" s="6" t="str">
        <f>'3.Todas las competencia(Fuente'!F141</f>
        <v>• Submit evidence of active participation in and documentation of three meetings.
• Take and write up minutes from a meeting,</v>
      </c>
      <c r="G25" s="6" t="str">
        <f>'3.Todas las competencia(Fuente'!G141</f>
        <v>• Evidence portfolio assessment.
• Observations/simulation.
• Testimony of participants.
• Accreditation of prior qualifications and experience.</v>
      </c>
      <c r="H25" s="6">
        <f>'3.Todas las competencia(Fuente'!H141</f>
        <v>0</v>
      </c>
    </row>
    <row r="26" spans="1:8" ht="65.25" customHeight="1" x14ac:dyDescent="0.3">
      <c r="A26" s="360" t="str">
        <f>'3.Todas las competencia(Fuente'!A142</f>
        <v>ADR 2.4</v>
      </c>
      <c r="B26" s="361" t="str">
        <f>'3.Todas las competencia(Fuente'!B142</f>
        <v>Asegurar y mantener documentación precisa y confiable de datos, actividades y eventos.</v>
      </c>
      <c r="C26" s="362" t="str">
        <f>'3.Todas las competencia(Fuente'!C142</f>
        <v>● Asegurar que se mantengan registros precisos y recuperables de
actividades del trabajo, proyectos, investigación, procedimientos
administrativos, reuniones, etc. (registros digitales y / o impresos).
● Asegurar que la documentación esté protegida y respaldada.
● Usar sistemas electrónicos de mantenimiento de registros si es necesario.
● Enviar documentación a archivos centrales y sistemas de manejo de
información.</v>
      </c>
      <c r="D26" s="6" t="str">
        <f>'3.Todas las competencia(Fuente'!D142</f>
        <v>● Sistemas de manejo de la información.
● Uso del almacenamiento de información, bases
de datos.
● Sistemas de información de gestión utilizados por
las APs.
● Uso de la computadora y la base de datos (ver
TEC 2).
● Requisitos legales para la protección y
aseguramiento de datos.</v>
      </c>
      <c r="E26" s="227">
        <f>'3.Todas las competencia(Fuente'!E142</f>
        <v>0</v>
      </c>
      <c r="F26" s="6" t="str">
        <f>'3.Todas las competencia(Fuente'!F142</f>
        <v>•Submit evidence of accurate and retrievable record-keeping.</v>
      </c>
      <c r="G26" s="6" t="str">
        <f>'3.Todas las competencia(Fuente'!G142</f>
        <v>• Evidence portfolio assessment.
• Examination of records.
• Accreditation of prior qualifications and experience.</v>
      </c>
      <c r="H26" s="6">
        <f>'3.Todas las competencia(Fuente'!H142</f>
        <v>0</v>
      </c>
    </row>
    <row r="27" spans="1:8" ht="21" x14ac:dyDescent="0.3">
      <c r="A27" s="319" t="str">
        <f>'3.Todas las competencia(Fuente'!A148</f>
        <v>CAREGORÍA</v>
      </c>
      <c r="B27" s="319" t="str">
        <f>'3.Todas las competencia(Fuente'!B148</f>
        <v>CAC. COMUNICACIÓN Y COLABORACIÓN</v>
      </c>
      <c r="C27" s="332" t="str">
        <f>'3.Todas las competencia(Fuente'!C148</f>
        <v>Desarrollar y usar las habilidades necesarias para comunicarse y colaborar de manera efectiva.</v>
      </c>
      <c r="D27" s="106">
        <f>'3.Todas las competencia(Fuente'!D148</f>
        <v>0</v>
      </c>
      <c r="E27" s="387">
        <f>'3.Todas las competencia(Fuente'!E148</f>
        <v>0</v>
      </c>
      <c r="F27" s="106">
        <f>'3.Todas las competencia(Fuente'!F148</f>
        <v>0</v>
      </c>
      <c r="G27" s="106">
        <f>'3.Todas las competencia(Fuente'!G148</f>
        <v>0</v>
      </c>
      <c r="H27" s="387">
        <f>'3.Todas las competencia(Fuente'!H148</f>
        <v>0</v>
      </c>
    </row>
    <row r="28" spans="1:8" ht="54" x14ac:dyDescent="0.3">
      <c r="A28" s="310" t="str">
        <f>'3.Todas las competencia(Fuente'!A163</f>
        <v>CAC 2</v>
      </c>
      <c r="B28" s="310" t="str">
        <f>'3.Todas las competencia(Fuente'!B163</f>
        <v>COMUNICACIÓN Y COLABORACIÓN.
NIVEL 2</v>
      </c>
      <c r="C28" s="307" t="str">
        <f>'3.Todas las competencia(Fuente'!C163</f>
        <v>Utilizar medios formales e informales para comunicarse con otros, usando técnicas y medios apropiados.</v>
      </c>
      <c r="D28" s="276" t="str">
        <f>'3.Todas las competencia(Fuente'!D163</f>
        <v>● Teoría básica de la comunicación.
● Beneficios y riesgos asociados con la buena o
mala comunicación.</v>
      </c>
      <c r="E28" s="58" t="str">
        <f>'3.Todas las competencia(Fuente'!E163</f>
        <v>Todas al nivel 2</v>
      </c>
      <c r="F28" s="108" t="str">
        <f>'3.Todas las competencia(Fuente'!F163</f>
        <v>EXAMPLE PERFORMANCE CRITERIA</v>
      </c>
      <c r="G28" s="108" t="str">
        <f>'3.Todas las competencia(Fuente'!G163</f>
        <v>EXAMPLE MEANS OF ASSESSMENT</v>
      </c>
      <c r="H28" s="58" t="str">
        <f>'3.Todas las competencia(Fuente'!H163</f>
        <v>RECOMMENDED PRIOR COMPETENCE REQUIREMENTS FOR THE LEVEL</v>
      </c>
    </row>
    <row r="29" spans="1:8" ht="31.2" x14ac:dyDescent="0.3">
      <c r="A29" s="311" t="str">
        <f>'3.Todas las competencia(Fuente'!A164</f>
        <v>Código</v>
      </c>
      <c r="B29" s="311" t="str">
        <f>'3.Todas las competencia(Fuente'!B164</f>
        <v>Declaración de la competencia. El individuo deberá ser capaz de:</v>
      </c>
      <c r="C29" s="62" t="str">
        <f>'3.Todas las competencia(Fuente'!C164</f>
        <v>Detalles, alcance y variaciones.
Una breve explicación de la competencia.</v>
      </c>
      <c r="D29" s="390" t="str">
        <f>'3.Todas las competencia(Fuente'!D164</f>
        <v>Principales requerimientos de conocimiento para la competencia.</v>
      </c>
      <c r="E29" s="337" t="str">
        <f>'3.Todas las competencia(Fuente'!E164</f>
        <v xml:space="preserve"> </v>
      </c>
      <c r="F29" s="393" t="str">
        <f>'3.Todas las competencia(Fuente'!F164</f>
        <v>Example performance criteria for certification</v>
      </c>
      <c r="G29" s="393" t="str">
        <f>'3.Todas las competencia(Fuente'!G164</f>
        <v>Example means of assessment</v>
      </c>
      <c r="H29" s="394" t="str">
        <f>'3.Todas las competencia(Fuente'!H164</f>
        <v>UNI</v>
      </c>
    </row>
    <row r="30" spans="1:8" ht="99.75" customHeight="1" x14ac:dyDescent="0.3">
      <c r="A30" s="360" t="str">
        <f>'3.Todas las competencia(Fuente'!A165</f>
        <v>CAC 2.1</v>
      </c>
      <c r="B30" s="361" t="str">
        <f>'3.Todas las competencia(Fuente'!B165</f>
        <v>Demostrar comunicación interpersonal efectiva.</v>
      </c>
      <c r="C30" s="362" t="str">
        <f>'3.Todas las competencia(Fuente'!C165</f>
        <v>● Demostrar una gama de habilidades esenciales para una
comunicación efectiva, tanto formal como informal con colegas,
subordinados, partes interesadas y socios.
● Emplear una variedad de métodos de comunicación (por ejemplo,
cara a cara, escucha activa, entrevista, brindar instrucciones, brindar
retroalimentación).
● Usar y comprender la comunicación no verbal.</v>
      </c>
      <c r="D30" s="6" t="str">
        <f>'3.Todas las competencia(Fuente'!D165</f>
        <v>● Diversidad de técnicas de comunicación y sus
usos.
● Conocimiento de los diferentes enfoques
comunicacionales requeridos para diferentes
grupos e individuos.</v>
      </c>
      <c r="E30" s="227">
        <f>'3.Todas las competencia(Fuente'!E165</f>
        <v>0</v>
      </c>
      <c r="F30" s="6" t="str">
        <f>'3.Todas las competencia(Fuente'!F165</f>
        <v>• Demonstrate use of a range of communication techniques appropriate to the situation.</v>
      </c>
      <c r="G30" s="6" t="str">
        <f>'3.Todas las competencia(Fuente'!G165</f>
        <v>• Evidence portfolio assessment.
• Observations/simulation.
• Testimony of participants and colleagues.
• Accreditation of prior qualifications and experience.</v>
      </c>
      <c r="H30" s="6">
        <f>'3.Todas las competencia(Fuente'!H165</f>
        <v>0</v>
      </c>
    </row>
    <row r="31" spans="1:8" ht="99.75" customHeight="1" x14ac:dyDescent="0.3">
      <c r="A31" s="360" t="str">
        <f>'3.Todas las competencia(Fuente'!A166</f>
        <v>CAC 2.2</v>
      </c>
      <c r="B31" s="361" t="str">
        <f>'3.Todas las competencia(Fuente'!B166</f>
        <v>Crear presentaciones verbales efectivas.</v>
      </c>
      <c r="C31" s="362" t="str">
        <f>'3.Todas las competencia(Fuente'!C166</f>
        <v>● Preparar y brindar presentaciones verbales efectivas en entornos
formales e informales.
● Adaptar contenido, materiales y estilos de presentación a diferentes
audiencias.
● Mantener los límites de tiempo.
● Hacer un uso efectivo de la presentación y las ayudas visuales (por
ejemplo, PowerPoint).</v>
      </c>
      <c r="D31" s="6"/>
      <c r="E31" s="227"/>
      <c r="F31" s="6"/>
      <c r="G31" s="6"/>
      <c r="H31" s="6"/>
    </row>
    <row r="32" spans="1:8" ht="99.75" customHeight="1" x14ac:dyDescent="0.3">
      <c r="A32" s="360" t="str">
        <f>'3.Todas las competencia(Fuente'!A167</f>
        <v>CAC 2.3</v>
      </c>
      <c r="B32" s="361" t="str">
        <f>'3.Todas las competencia(Fuente'!B167</f>
        <v>Comunicar efetivamente de forma escrita.</v>
      </c>
      <c r="C32" s="362" t="str">
        <f>'3.Todas las competencia(Fuente'!C167</f>
        <v>● Demostrar una variedad de habilidades para una comunicación
escrita efectiva, adecuada a diversos públicos y propósitos, utilizando
lenguaje apropiado, estilos para elaborar informes formales, redacción
científica, cartas y cor eos electrónicos.
● Realizar comunicados para audiencias no expertas.</v>
      </c>
      <c r="D32" s="6"/>
      <c r="E32" s="227"/>
      <c r="F32" s="6"/>
      <c r="G32" s="6"/>
      <c r="H32" s="6"/>
    </row>
    <row r="33" spans="1:8" ht="99.75" customHeight="1" x14ac:dyDescent="0.3">
      <c r="A33" s="360" t="str">
        <f>'3.Todas las competencia(Fuente'!A168</f>
        <v>CAC 2.4</v>
      </c>
      <c r="B33" s="361" t="str">
        <f>'3.Todas las competencia(Fuente'!B168</f>
        <v>Demostrar colaboración y trabajo en equipo efectivo
en el lugar de trabajo.</v>
      </c>
      <c r="C33" s="362" t="str">
        <f>'3.Todas las competencia(Fuente'!C168</f>
        <v>● Promover enfoques de trabajo inclusivos y basados en el equipo.
● Alentar y permitir que colegas y subordinados contribuyan con la
planificación y toma de decisiones
● Delegar tareas y responsabilidades.
● Fomentar y permitir el intercambio de habilidades, conocimientos y
experiencias.
● Brindar apoyo y retroalimentación.</v>
      </c>
      <c r="D33" s="6"/>
      <c r="E33" s="227"/>
      <c r="F33" s="6"/>
      <c r="G33" s="6"/>
      <c r="H33" s="6"/>
    </row>
    <row r="34" spans="1:8" ht="99.75" customHeight="1" x14ac:dyDescent="0.3">
      <c r="A34" s="360" t="str">
        <f>'3.Todas las competencia(Fuente'!A169</f>
        <v>CAC 2.5</v>
      </c>
      <c r="B34" s="361" t="str">
        <f>'3.Todas las competencia(Fuente'!B169</f>
        <v>Proporcionar tutoría y orientación para colegas y
personal supervisado.</v>
      </c>
      <c r="C34" s="362" t="str">
        <f>'3.Todas las competencia(Fuente'!C169</f>
        <v>● Brindar asesoramiento y orientación tanto profesional como personal a
colegas y subordinados.
● Apoyar a colegas y subordinados para aprender y practicar
habilidades.</v>
      </c>
      <c r="D34" s="6"/>
      <c r="E34" s="227"/>
      <c r="F34" s="6"/>
      <c r="G34" s="6"/>
      <c r="H34" s="6"/>
    </row>
    <row r="35" spans="1:8" ht="99.75" customHeight="1" x14ac:dyDescent="0.3">
      <c r="A35" s="360" t="str">
        <f>'3.Todas las competencia(Fuente'!A170</f>
        <v>CAC 2.6</v>
      </c>
      <c r="B35" s="361" t="str">
        <f>'3.Todas las competencia(Fuente'!B170</f>
        <v>Identificar y abo dar conflictos interpersonales</v>
      </c>
      <c r="C35" s="362" t="str">
        <f>'3.Todas las competencia(Fuente'!C170</f>
        <v>● Identificar conflictos y disputas actuales y potenciales den o de la
organización de áreas protegidas, así como con, o entre las partes
interesadas.
● Usar una variedad de enfoques y métodos para prevenir / reducir /
evitar conflictos e identificar solucione</v>
      </c>
      <c r="D35" s="6"/>
      <c r="E35" s="227"/>
      <c r="F35" s="6"/>
      <c r="G35" s="6"/>
      <c r="H35" s="6"/>
    </row>
    <row r="36" spans="1:8" ht="99.75" customHeight="1" x14ac:dyDescent="0.3">
      <c r="A36" s="360" t="str">
        <f>'3.Todas las competencia(Fuente'!A171</f>
        <v>CAC 2.7</v>
      </c>
      <c r="B36" s="361" t="str">
        <f>'3.Todas las competencia(Fuente'!B171</f>
        <v>Brindar entrenamientos y programas de aprendizaje.</v>
      </c>
      <c r="C36" s="362" t="str">
        <f>'3.Todas las competencia(Fuente'!C171</f>
        <v>● Planificar y brindar sesiones de capacitación y cursos que aba quen
conocimientos, comprensión y habilidades prácticas.</v>
      </c>
      <c r="D36" s="6"/>
      <c r="E36" s="227"/>
      <c r="F36" s="6"/>
      <c r="G36" s="6"/>
      <c r="H36" s="6"/>
    </row>
    <row r="37" spans="1:8" ht="99.75" customHeight="1" x14ac:dyDescent="0.3">
      <c r="A37" s="360" t="str">
        <f>'3.Todas las competencia(Fuente'!A172</f>
        <v>CAC 2.8</v>
      </c>
      <c r="B37" s="361" t="str">
        <f>'3.Todas las competencia(Fuente'!B172</f>
        <v>Facilitar reuniones, discusiones y talleres de
trabajo.</v>
      </c>
      <c r="C37" s="362" t="str">
        <f>'3.Todas las competencia(Fuente'!C172</f>
        <v>● Usar una variedad de técnicas para una facilitación efectiva e inclusiva
de reuniones, talleres y eventos similares.
● Hacer uso efectivo de herramientas y actividades participativas.</v>
      </c>
      <c r="D37" s="6"/>
      <c r="E37" s="227"/>
      <c r="F37" s="6"/>
      <c r="G37" s="6"/>
      <c r="H37" s="6"/>
    </row>
    <row r="38" spans="1:8" ht="31.2" x14ac:dyDescent="0.3">
      <c r="A38" s="343" t="str">
        <f>'3.Todas las competencia(Fuente'!A179</f>
        <v>GRUPO</v>
      </c>
      <c r="B38" s="343" t="str">
        <f>'3.Todas las competencia(Fuente'!B179</f>
        <v>B. GESTIÓN APLICADA EN LAS ÁREAS PROTEGIDAS</v>
      </c>
      <c r="C38" s="325" t="str">
        <f>'3.Todas las competencia(Fuente'!C179</f>
        <v>Aplicar habilidades técnicas especializadas en el manejo de áreas protegidas.</v>
      </c>
      <c r="D38" s="123">
        <f>'3.Todas las competencia(Fuente'!D179</f>
        <v>0</v>
      </c>
      <c r="E38" s="230">
        <f>'3.Todas las competencia(Fuente'!E179</f>
        <v>0</v>
      </c>
      <c r="F38" s="166">
        <f>'3.Todas las competencia(Fuente'!F179</f>
        <v>0</v>
      </c>
      <c r="G38" s="166">
        <f>'3.Todas las competencia(Fuente'!G179</f>
        <v>0</v>
      </c>
      <c r="H38" s="57">
        <f>'3.Todas las competencia(Fuente'!H179</f>
        <v>0</v>
      </c>
    </row>
    <row r="39" spans="1:8" ht="29.25" customHeight="1" x14ac:dyDescent="0.3">
      <c r="A39" s="341" t="str">
        <f>'3.Todas las competencia(Fuente'!A180</f>
        <v>CATEGORÍA</v>
      </c>
      <c r="B39" s="341" t="str">
        <f>'3.Todas las competencia(Fuente'!B180</f>
        <v>BIO. CONSERVACIÓN DE BIODIVERSIDAD</v>
      </c>
      <c r="C39" s="326" t="str">
        <f>'3.Todas las competencia(Fuente'!C180</f>
        <v>Asegurar el mantenimiento de los valores ecológicos de las áreas protegidas a través de la gestión y el monitoreo de especies, sus hábitats, ecosistemas y el uso de recursos naturales.</v>
      </c>
      <c r="D39" s="125" t="str">
        <f>'3.Todas las competencia(Fuente'!D180</f>
        <v xml:space="preserve"> </v>
      </c>
      <c r="E39" s="231">
        <f>'3.Todas las competencia(Fuente'!E180</f>
        <v>0</v>
      </c>
      <c r="F39" s="167">
        <f>'3.Todas las competencia(Fuente'!F180</f>
        <v>0</v>
      </c>
      <c r="G39" s="167">
        <f>'3.Todas las competencia(Fuente'!G180</f>
        <v>0</v>
      </c>
      <c r="H39" s="38">
        <f>'3.Todas las competencia(Fuente'!H180</f>
        <v>0</v>
      </c>
    </row>
    <row r="40" spans="1:8" ht="34.5" customHeight="1" x14ac:dyDescent="0.3">
      <c r="A40" s="342" t="str">
        <f>'3.Todas las competencia(Fuente'!A207</f>
        <v>BIO 2</v>
      </c>
      <c r="B40" s="342" t="str">
        <f>'3.Todas las competencia(Fuente'!B207</f>
        <v>CONSERVACION DE LA BIODIVERSIDAD.
NIVEL 2</v>
      </c>
      <c r="C40" s="327" t="str">
        <f>'3.Todas las competencia(Fuente'!C207</f>
        <v>Planificar, gestionar y monitorear medidas para lograr los objetivos de conservación.</v>
      </c>
      <c r="D40" s="282" t="str">
        <f>'3.Todas las competencia(Fuente'!D207</f>
        <v xml:space="preserve">● Políticas y procedimientos organizacionales
para la gestión de conservación.
● Principios de ecología y biología de la
conservación.
</v>
      </c>
      <c r="E40" s="283" t="str">
        <f>'3.Todas las competencia(Fuente'!E207</f>
        <v>COM 2; FLD 2; CAC 2; TEC 2; ADR 2</v>
      </c>
      <c r="F40" s="168" t="str">
        <f>'3.Todas las competencia(Fuente'!F207</f>
        <v>EXAMPLE PERFORMANCE CRITERIA</v>
      </c>
      <c r="G40" s="168" t="str">
        <f>'3.Todas las competencia(Fuente'!G207</f>
        <v>EXAMPLE MEANS OF ASSESSMENT</v>
      </c>
      <c r="H40" s="64" t="str">
        <f>'3.Todas las competencia(Fuente'!H207</f>
        <v>RECOMMENDED PRIOR COMPETENCE REQUIREMENTS FOR THE LEVEL</v>
      </c>
    </row>
    <row r="41" spans="1:8" ht="33.75" customHeight="1" x14ac:dyDescent="0.35">
      <c r="A41" s="314" t="str">
        <f>'3.Todas las competencia(Fuente'!A208</f>
        <v>Código</v>
      </c>
      <c r="B41" s="26" t="str">
        <f>'3.Todas las competencia(Fuente'!B208</f>
        <v>Declaración de la competencia. El individuo deberá ser capaz de:</v>
      </c>
      <c r="C41" s="328" t="str">
        <f>'3.Todas las competencia(Fuente'!C208</f>
        <v>Detalles, alcance y variaciones.
Una breve explicación de la competencia.</v>
      </c>
      <c r="D41" s="147" t="str">
        <f>'3.Todas las competencia(Fuente'!D208</f>
        <v>Principales requerimientos de conocimiento para la competencia.</v>
      </c>
      <c r="E41" s="103" t="str">
        <f>'3.Todas las competencia(Fuente'!E208</f>
        <v xml:space="preserve"> </v>
      </c>
      <c r="F41" s="172" t="str">
        <f>'3.Todas las competencia(Fuente'!F208</f>
        <v>Example performance criteria for certification</v>
      </c>
      <c r="G41" s="172" t="str">
        <f>'3.Todas las competencia(Fuente'!G208</f>
        <v>Example means of assessment</v>
      </c>
      <c r="H41" s="98" t="str">
        <f>'3.Todas las competencia(Fuente'!H208</f>
        <v>UNI; BIO 1; CAC 1</v>
      </c>
    </row>
    <row r="42" spans="1:8" ht="55.5" customHeight="1" x14ac:dyDescent="0.3">
      <c r="A42" s="360" t="str">
        <f>'3.Todas las competencia(Fuente'!A209</f>
        <v>BIO 2.1</v>
      </c>
      <c r="B42" s="363" t="str">
        <f>'3.Todas las competencia(Fuente'!B209</f>
        <v>Demostrar un conocimiento y comprensión detallada de las especies, hábitats y ecosistemas de un área protegida.</v>
      </c>
      <c r="C42" s="368" t="str">
        <f>'3.Todas las competencia(Fuente'!C209</f>
        <v>● Reconocer y describir los principales ecosistemas de un área
protegida.
● Conocer e identificar las principales especies de importancia para la
conservación de un área protegida; reconocer su estado, los requisitos
de hábitat y las condiciones que se requieren para sobrevivir.
● Conocer las amenazas que enfrentan las especies de importancia para
la conservación y los impactos de esas amenazas.</v>
      </c>
      <c r="D42" s="13" t="str">
        <f>'3.Todas las competencia(Fuente'!D209</f>
        <v>● Especies y ecosistemas significativos del A .
● Identificación de apoyos y fuentes disponibles
de información y conocimiento.
● Uso de guías de campo, claves o muestras
para identificar especies
● Habilidades de trabajo de campo (ver FLD).</v>
      </c>
      <c r="E42" s="233">
        <f>'3.Todas las competencia(Fuente'!E209</f>
        <v>0</v>
      </c>
      <c r="F42" s="13" t="str">
        <f>'3.Todas las competencia(Fuente'!F209</f>
        <v xml:space="preserve">• Recognise and describe the conservation status and value of 30 species (animals and/or plants).
• Identify and describe at least 5 relevant ecosystems.
• Demonstrate supporting knowledge.
</v>
      </c>
      <c r="G42" s="13" t="str">
        <f>'3.Todas las competencia(Fuente'!G209</f>
        <v>• Practical identification tests in the field or classroom.
• Test of knowledge.</v>
      </c>
      <c r="H42" s="14">
        <f>'3.Todas las competencia(Fuente'!H209</f>
        <v>0</v>
      </c>
    </row>
    <row r="43" spans="1:8" ht="109.5" customHeight="1" x14ac:dyDescent="0.3">
      <c r="A43" s="360" t="str">
        <f>'3.Todas las competencia(Fuente'!A210</f>
        <v>BIO 2.2</v>
      </c>
      <c r="B43" s="363" t="str">
        <f>'3.Todas las competencia(Fuente'!B210</f>
        <v>Planifica , liderar e informar sobre actividades de investigación, muestreo y monitoreo de la biodiversidad.</v>
      </c>
      <c r="C43" s="368" t="str">
        <f>'3.Todas las competencia(Fuente'!C210</f>
        <v>● Organizar y realizar muestreos de campo y evaluaciones de monitoreo
de especies, hábitats y ecosistemas.
● Identificar el p opósito del muestreo / monitoreo, objetivos y métodos.
● Identificar y movilizar personal, equipamiento y logística
● Realizar actividades de muestreo / monitoreo utilizando métodos
adecuados.
● Recolectar especímenes de acuerdo con las leyes y la guía de mejores
prácticas.
● Recopilar, analizar y presentar resultados.
● Hacer recomendaciones específicas para mejorar las prácticas de
gestión.</v>
      </c>
      <c r="D43" s="13" t="str">
        <f>'3.Todas las competencia(Fuente'!D210</f>
        <v>● Principios y teoría del muestreo y monitoreo.
● Una variedad relevante de técnicas de
muestreo y monitoreo, así como sus usos.
● Identificación de indicado es de monitoreo.
● Técnicas analíticas y estadísticas.
● Habilidades de investigación, análisis y
preparación de informes (ver ADR y CAC).
● Habilidades de trabajo de campo (ver FLD).</v>
      </c>
      <c r="E43" s="233">
        <f>'3.Todas las competencia(Fuente'!E210</f>
        <v>0</v>
      </c>
      <c r="F43" s="13" t="str">
        <f>'3.Todas las competencia(Fuente'!F210</f>
        <v xml:space="preserve">• Submit detailed reports from structured species focused and ecosystem focused surveys.
• Demonstrate supporting knowledge.
</v>
      </c>
      <c r="G43" s="13" t="str">
        <f>'3.Todas las competencia(Fuente'!G210</f>
        <v>• Accreditation of prior qualifications and experience.
• Evidence portfolio assessment. 
• Test of knowledge.</v>
      </c>
      <c r="H43" s="14">
        <f>'3.Todas las competencia(Fuente'!H210</f>
        <v>0</v>
      </c>
    </row>
    <row r="44" spans="1:8" ht="95.25" customHeight="1" x14ac:dyDescent="0.3">
      <c r="A44" s="360" t="str">
        <f>'3.Todas las competencia(Fuente'!A211</f>
        <v>BIO 2.3</v>
      </c>
      <c r="B44" s="363" t="str">
        <f>'3.Todas las competencia(Fuente'!B211</f>
        <v>Planifica , liderar e informar sobre muestreos
de uso de recursos y programas de monitoreo.</v>
      </c>
      <c r="C44" s="368" t="str">
        <f>'3.Todas las competencia(Fuente'!C211</f>
        <v>● Realizar evaluaciones del uso de los recursos naturales en un AP.
● Identificar el p opósito, objetivos y métodos de muestreo / monitoreo.
● Identificar y movilizar personal, equipos y logística
● Colaborar con usuarios de recursos para recopilar información.
● Recopilar, analizar y presentar resultados.
● Hacer recomendaciones prácticas para mejorar las actividades de
gestión.</v>
      </c>
      <c r="D44" s="13" t="str">
        <f>'3.Todas las competencia(Fuente'!D211</f>
        <v>● Principios y teoría para realizar muestreo.
● Variedad de técnicas de muestreo relevantes y
sus usos.
● Trabajar con comunidades locales (ver COM).
● Técnicas analíticas y estadísticas.
● Habilidades de investigación, análisis y
redacción de informes (ver ADR y CAC).
● Habilidades de trabajo de campo (ver FLD).</v>
      </c>
      <c r="E44" s="233">
        <f>'3.Todas las competencia(Fuente'!E211</f>
        <v>0</v>
      </c>
      <c r="F44" s="13" t="str">
        <f>'3.Todas las competencia(Fuente'!F211</f>
        <v xml:space="preserve">• Submit detailed reports from structured, participatory resource use survey.
• Demonstrate supporting knowledge.
</v>
      </c>
      <c r="G44" s="13" t="str">
        <f>'3.Todas las competencia(Fuente'!G211</f>
        <v>• Accreditation of prior qualifications and experience.
• Evidence portfolio assessment. 
• Test of knowledge.</v>
      </c>
      <c r="H44" s="14">
        <f>'3.Todas las competencia(Fuente'!H211</f>
        <v>0</v>
      </c>
    </row>
    <row r="45" spans="1:8" ht="106.5" customHeight="1" x14ac:dyDescent="0.3">
      <c r="A45" s="360" t="str">
        <f>'3.Todas las competencia(Fuente'!A212</f>
        <v>BIO 2.4</v>
      </c>
      <c r="B45" s="363" t="str">
        <f>'3.Todas las competencia(Fuente'!B212</f>
        <v>Proponer medidas justificadas para la conservación de especies.</v>
      </c>
      <c r="C45" s="368" t="str">
        <f>'3.Todas las competencia(Fuente'!C212</f>
        <v>● Utilizar resultados de muestreos, monitoreo e investigación
para preparar recomendaciones basadas en evidencias, para la
conservación de especies importantes.
● Preparar recomendaciones de gestión detalladas para su inclusión en
planes de manejo, propuestas de proyectos, etc.
● Asegurar que las recomendaciones estén basadas en la ciencia, en
evidencia y / o basadas en el conocimiento tradicional establecido y la
experiencia.</v>
      </c>
      <c r="D45" s="13" t="str">
        <f>'3.Todas las competencia(Fuente'!D212</f>
        <v>● Conocimiento detallado de especies focales.
● Opciones de manejo relevantes para la
conservación de especies focales.
● Fuentes expertas de asesoramiento.
● Principios de evaluación científica, basados en
evidencia, así como toma de decisiones.
● Conocimientos locales, tradicionales y
prácticas de manejo.</v>
      </c>
      <c r="E45" s="233">
        <f>'3.Todas las competencia(Fuente'!E212</f>
        <v>0</v>
      </c>
      <c r="F45" s="13" t="str">
        <f>'3.Todas las competencia(Fuente'!F212</f>
        <v xml:space="preserve">• Draft relevant sections on biodiversity conservation in PA management plan
• Recommend detailed, scientifically justified measures to conserve at least two important species of flora and/or fauna.
• Demonstrate supporting knowledge.
</v>
      </c>
      <c r="G45" s="13" t="str">
        <f>'3.Todas las competencia(Fuente'!G212</f>
        <v>• Accreditation of prior qualifications and experience.
• Evidence portfolio assessment. 
• Test of knowledge.</v>
      </c>
      <c r="H45" s="14">
        <f>'3.Todas las competencia(Fuente'!H212</f>
        <v>0</v>
      </c>
    </row>
    <row r="46" spans="1:8" ht="105.75" customHeight="1" x14ac:dyDescent="0.3">
      <c r="A46" s="360" t="str">
        <f>'3.Todas las competencia(Fuente'!A213</f>
        <v>BIO 2.5</v>
      </c>
      <c r="B46" s="363" t="str">
        <f>'3.Todas las competencia(Fuente'!B213</f>
        <v>Proponer medidas justificadas para la conservación de hábitats y ecosistemas.</v>
      </c>
      <c r="C46" s="368" t="str">
        <f>'3.Todas las competencia(Fuente'!C213</f>
        <v>● Usar resultados de muestreos, monitoreo e investigación para preparar
información y recomendaciones racionales para la conservación,
restauración, manejo y reducción de amenazas de ecosistemas y
hábitats importantes.
● Preparar recomendaciones de manejo detalladas para su inclusión en
planes de manejo, propuestas de proyectos, etc.
● Asegurar que las recomendaciones sean científicas y basadas en
evidencia y /o basadas en el conocimiento tradicional establecido y en
experiencia.</v>
      </c>
      <c r="D46" s="13" t="str">
        <f>'3.Todas las competencia(Fuente'!D213</f>
        <v>● Comprensión detallada de los hábitats focales
y ecosistemas.
● Opciones de manejo relevantes para especies
focales.
● Principios de evaluación científica, basados en
evidencia, así como toma de decisiones.
● Conocimientos locales, tradicionales y
prácticas de manejo.</v>
      </c>
      <c r="E46" s="233">
        <f>'3.Todas las competencia(Fuente'!E213</f>
        <v>0</v>
      </c>
      <c r="F46" s="13" t="str">
        <f>'3.Todas las competencia(Fuente'!F213</f>
        <v xml:space="preserve">• Draft relevant sections on biodiversity conservation in PA management plan
• Recommend detailed, scientifically justified measures to conserve at least two ecosystem types.
• Demonstrate supporting knowledge.
</v>
      </c>
      <c r="G46" s="13" t="str">
        <f>'3.Todas las competencia(Fuente'!G213</f>
        <v>• Accreditation of prior qualifications and experience.
• Evidence portfolio assessment. 
• Test of knowledge.</v>
      </c>
      <c r="H46" s="14">
        <f>'3.Todas las competencia(Fuente'!H213</f>
        <v>0</v>
      </c>
    </row>
    <row r="47" spans="1:8" ht="67.5" customHeight="1" x14ac:dyDescent="0.3">
      <c r="A47" s="360" t="str">
        <f>'3.Todas las competencia(Fuente'!A214</f>
        <v>BIO 2.6</v>
      </c>
      <c r="B47" s="363" t="str">
        <f>'3.Todas las competencia(Fuente'!B214</f>
        <v>Proponer medidas justificadas para el uso sostenible de recursos naturales.</v>
      </c>
      <c r="C47" s="368" t="str">
        <f>'3.Todas las competencia(Fuente'!C214</f>
        <v>● Usar resultados de muestreo, monitoreo e investigación, y trabajo con
grupos de usuarios para proponer recomendaciones informadas y
racionales para el uso sostenible.
● Preparar recomendaciones de manejo detalladas para su inclusión en
planes de manejo, propuestas de proyectos, etc.</v>
      </c>
      <c r="D47" s="13" t="str">
        <f>'3.Todas las competencia(Fuente'!D214</f>
        <v>● Principios científicos y aspectos prácticos del
uso sostenible
● Ecología de especies focales.
● Necesidades y prácticas locales para el uso de
recursos.</v>
      </c>
      <c r="E47" s="233">
        <f>'3.Todas las competencia(Fuente'!E214</f>
        <v>0</v>
      </c>
      <c r="F47" s="13" t="str">
        <f>'3.Todas las competencia(Fuente'!F214</f>
        <v xml:space="preserve">• Draft relevant sections on sustainable use in a PA management plan
• Submit a set of detailed, scientifically justified, practical and participatorily developed recommendations for sustainable use.
• Demonstrate supporting knowledge.
</v>
      </c>
      <c r="G47" s="13" t="str">
        <f>'3.Todas las competencia(Fuente'!G214</f>
        <v>• Accreditation of prior qualifications and experience.
• Evidence portfolio assessment. 
• Test of knowledge.</v>
      </c>
      <c r="H47" s="14">
        <f>'3.Todas las competencia(Fuente'!H214</f>
        <v>0</v>
      </c>
    </row>
    <row r="48" spans="1:8" ht="66.75" customHeight="1" x14ac:dyDescent="0.3">
      <c r="A48" s="360" t="str">
        <f>'3.Todas las competencia(Fuente'!A215</f>
        <v>BIO 2.7</v>
      </c>
      <c r="B48" s="363" t="str">
        <f>'3.Todas las competencia(Fuente'!B215</f>
        <v>Planifica , liderar e informar sobre la implementación de medidas de conservación.</v>
      </c>
      <c r="C48" s="368" t="str">
        <f>'3.Todas las competencia(Fuente'!C215</f>
        <v>● Las medidas de conservación incluyen cualquier iniciativa justificada,
identificada en un plan de manejo de un A , planes de manejo de
especies u otro proceso de planificación para conservar o gestionar
los activos de la biodiversidad.
● Identificar y movilizar personal, equipos y logística
● Asegurar que el plan se siga en el campo y que las medidas se
implementen correctamente.
● Monitorear e informar sobre la implementación y efectividad de las medidas.</v>
      </c>
      <c r="D48" s="13" t="str">
        <f>'3.Todas las competencia(Fuente'!D215</f>
        <v>● El propósito, teoría y práctica de las medidas a
implementar.
● Equipo requerido y logística.
● Entrenamiento, liderazgo y técnicas de
instrucción. (Ver HRM).
● Habilidades de trabajo de campo (ver FLD).
● Habilidades para realizar análisis e informes (ver
ADR y CAC).</v>
      </c>
      <c r="E48" s="233">
        <f>'3.Todas las competencia(Fuente'!E215</f>
        <v>0</v>
      </c>
      <c r="F48" s="13" t="str">
        <f>'3.Todas las competencia(Fuente'!F215</f>
        <v xml:space="preserve">• Submit a detailed report on implementation of at least one major measure (or set of measures).
• Demonstrate supporting knowledge.
</v>
      </c>
      <c r="G48" s="13" t="str">
        <f>'3.Todas las competencia(Fuente'!G215</f>
        <v>• Accreditation of prior qualifications and experience.
• Evidence portfolio assessment. 
• Test of knowledge.</v>
      </c>
      <c r="H48" s="14">
        <f>'3.Todas las competencia(Fuente'!H215</f>
        <v>0</v>
      </c>
    </row>
    <row r="49" spans="1:8" ht="42.75" customHeight="1" x14ac:dyDescent="0.3">
      <c r="A49" s="360" t="str">
        <f>'3.Todas las competencia(Fuente'!A216</f>
        <v>BIO 2.8</v>
      </c>
      <c r="B49" s="363" t="str">
        <f>'3.Todas las competencia(Fuente'!B216</f>
        <v>Planifica , liderar e informar sobre captura de animales, transporte, cuidado y manejo.</v>
      </c>
      <c r="C49" s="368" t="str">
        <f>'3.Todas las competencia(Fuente'!C216</f>
        <v>● Organizar y liderar capturas seguras y humanizadas de animales,
usando técnicas apropiadas (por ejemplo, dardos, capturar, recolectar
a mano, etc.). Las razones para la captura de animales incluyen
investigación, translocación y rescate.
● Proporcionar y controlar condiciones adecuadas de seguridad y
bienestar para la tenencia y transporte de animales cautivos.</v>
      </c>
      <c r="D49" s="13" t="str">
        <f>'3.Todas las competencia(Fuente'!D216</f>
        <v>● Técnicas prácticas para la captura de animales.
● Poseer las calificaciones equeridas, licencias,
etc. (por ejemplo, uso de armas de fuego, uso
de tranquilizantes, manejo de animales, etc.).
● Aspectos legales, éticos y de seguridad de los
animales a capturar.</v>
      </c>
      <c r="E49" s="233">
        <f>'3.Todas las competencia(Fuente'!E216</f>
        <v>0</v>
      </c>
      <c r="F49" s="13" t="str">
        <f>'3.Todas las competencia(Fuente'!F216</f>
        <v xml:space="preserve">• Successful leadership of at least 5 capture operations.
• Demonstrate supporting knowledge.
</v>
      </c>
      <c r="G49" s="13" t="str">
        <f>'3.Todas las competencia(Fuente'!G216</f>
        <v>• Evidence portfolio assessment. 
• Verification of competence by an expert supervisor.
• Test of knowledge.</v>
      </c>
      <c r="H49" s="14">
        <f>'3.Todas las competencia(Fuente'!H216</f>
        <v>0</v>
      </c>
    </row>
    <row r="50" spans="1:8" ht="52.5" customHeight="1" x14ac:dyDescent="0.3">
      <c r="A50" s="360" t="str">
        <f>'3.Todas las competencia(Fuente'!A217</f>
        <v>BIO 2.9</v>
      </c>
      <c r="B50" s="363" t="str">
        <f>'3.Todas las competencia(Fuente'!B217</f>
        <v>Planifica , liderar e informar sobre medidas de control de animales.</v>
      </c>
      <c r="C50" s="368" t="str">
        <f>'3.Todas las competencia(Fuente'!C217</f>
        <v>● Eliminar o controlar las especies de plagas, especies invasoras,
especies cosechadas, animales problemáticos o especies que
requieren gestión de la población, de acuerdo con un plan aprobado
desarrollándose de manera segura, legal y ética.
● Los métodos pueden incluir formas permitidas de captura, eutanasia,
disparos, envenenamiento (por ejemplo, de roedores invasores, etc).</v>
      </c>
      <c r="D50" s="13" t="str">
        <f>'3.Todas las competencia(Fuente'!D217</f>
        <v>● Técnicas prácticas para el control de animales.
● Poseer las calificaciones equeridas, licencias,
etc. (por ejemplo, para armas de fuego,
tranquilizantes, venenos, manejo de animales,
etc.).
● Aspectos legales, éticos y de seguridad de las
medidas de control.</v>
      </c>
      <c r="E50" s="233">
        <f>'3.Todas las competencia(Fuente'!E217</f>
        <v>0</v>
      </c>
      <c r="F50" s="13" t="str">
        <f>'3.Todas las competencia(Fuente'!F217</f>
        <v xml:space="preserve">• Safe, legal and ethical application of  relevant control measures under close expert supervision.
• Demonstrate supporting knowledge.
</v>
      </c>
      <c r="G50" s="13" t="str">
        <f>'3.Todas las competencia(Fuente'!G217</f>
        <v>• Accreditation of prior qualifications and experience.
• Evidence portfolio assessment. 
• Verification of competence by an expert supervisor.
• Test of knowledge.</v>
      </c>
      <c r="H50" s="14">
        <f>'3.Todas las competencia(Fuente'!H217</f>
        <v>0</v>
      </c>
    </row>
    <row r="51" spans="1:8" ht="54" customHeight="1" x14ac:dyDescent="0.3">
      <c r="A51" s="360" t="str">
        <f>'3.Todas las competencia(Fuente'!A218</f>
        <v>BIO 2.10</v>
      </c>
      <c r="B51" s="363" t="str">
        <f>'3.Todas las competencia(Fuente'!B218</f>
        <v>Planifica , liderar e informar sobre el cuidado y
uso de plantas cultivadas.</v>
      </c>
      <c r="C51" s="368" t="str">
        <f>'3.Todas las competencia(Fuente'!C218</f>
        <v>● Supervisar y dar mantenimiento a plantaciones, colecciones botánicas
vivas, viveros, etc.
● Establecer plantaciones, cuidado, riego, control de plagas y malezas,
protección, etc.
● Utilizar plantas cultivadas para la restauración, rehabilitación y creación
de hábitats y ecosistemas.</v>
      </c>
      <c r="D51" s="13" t="str">
        <f>'3.Todas las competencia(Fuente'!D218</f>
        <v>● Principios y prácticas de horticultura /
arboricultura.
● Cuidado de plantas vivas.
● Técnicas de restauración de hábitat con
plantas.</v>
      </c>
      <c r="E51" s="233">
        <f>'3.Todas las competencia(Fuente'!E218</f>
        <v>0</v>
      </c>
      <c r="F51" s="13" t="str">
        <f>'3.Todas las competencia(Fuente'!F218</f>
        <v xml:space="preserve">• Successful leadership of horticultural activities for plant species reproduction, cultivation or establishment. 
• Demonstrate supporting knowledge.
</v>
      </c>
      <c r="G51" s="13" t="str">
        <f>'3.Todas las competencia(Fuente'!G218</f>
        <v>• Accreditation of prior qualifications and experience.
• Evidence portfolio assessment. 
• Verification of competence by an expert supervisor.
• Test of knowledge.</v>
      </c>
      <c r="H51" s="14">
        <f>'3.Todas las competencia(Fuente'!H218</f>
        <v>0</v>
      </c>
    </row>
    <row r="52" spans="1:8" ht="44.25" customHeight="1" x14ac:dyDescent="0.3">
      <c r="A52" s="360" t="str">
        <f>'3.Todas las competencia(Fuente'!A219</f>
        <v>BIO 2.11</v>
      </c>
      <c r="B52" s="363" t="str">
        <f>'3.Todas las competencia(Fuente'!B219</f>
        <v>Curar colecciones y museos.</v>
      </c>
      <c r="C52" s="368" t="str">
        <f>'3.Todas las competencia(Fuente'!C219</f>
        <v>● Supervisar y curar colecciones de especímenes de biodiversidad,
exhibiciones y herbarios (en las APs que incluyen un museo zoológico,
herbario u otra colección).
● Dar mantenimiento de catálogos y registros.
● Ayudar a los usuarios de la colección.</v>
      </c>
      <c r="D52" s="13" t="str">
        <f>'3.Todas las competencia(Fuente'!D219</f>
        <v>● Preparación de muestras de especímenes para
su inclusión en colecciones.
● Mantenimiento diario y cuidado de muestras.
● Mantenimiento de catálogos de colecciones y
bases de datos.</v>
      </c>
      <c r="E52" s="233">
        <f>'3.Todas las competencia(Fuente'!E219</f>
        <v>0</v>
      </c>
      <c r="F52" s="13" t="str">
        <f>'3.Todas las competencia(Fuente'!F219</f>
        <v xml:space="preserve">• Verified experience in the curation of a collection or museum.
• Demonstrate supporting knowledge.
</v>
      </c>
      <c r="G52" s="13" t="str">
        <f>'3.Todas las competencia(Fuente'!G219</f>
        <v>• Accreditation of prior qualifications and experience.
• Evidence portfolio assessment. 
• Verification of competence by an expert supervisor.
• Test of knowledge.</v>
      </c>
      <c r="H52" s="14">
        <f>'3.Todas las competencia(Fuente'!H219</f>
        <v>0</v>
      </c>
    </row>
    <row r="53" spans="1:8" ht="31.2" x14ac:dyDescent="0.3">
      <c r="A53" s="320" t="str">
        <f>'3.Todas las competencia(Fuente'!A229</f>
        <v>CATEGORÍA</v>
      </c>
      <c r="B53" s="341" t="str">
        <f>'3.Todas las competencia(Fuente'!B229</f>
        <v xml:space="preserve">LAR. FISCALIZACIÓN DEL CUMPLIMIENTO DE LEYES Y REGULACIONES </v>
      </c>
      <c r="C53" s="315" t="str">
        <f>'3.Todas las competencia(Fuente'!C229</f>
        <v>Asegurar que las leyes, regulaciones y derechos que se relacionan con las áreas protegidas y la biodiversidad se cumplan.</v>
      </c>
      <c r="D53" s="125" t="str">
        <f>'3.Todas las competencia(Fuente'!D229</f>
        <v xml:space="preserve"> </v>
      </c>
      <c r="E53" s="223">
        <f>'3.Todas las competencia(Fuente'!E229</f>
        <v>0</v>
      </c>
      <c r="F53" s="212">
        <f>'3.Todas las competencia(Fuente'!F229</f>
        <v>0</v>
      </c>
      <c r="G53" s="212">
        <f>'3.Todas las competencia(Fuente'!G229</f>
        <v>0</v>
      </c>
      <c r="H53" s="211">
        <f>'3.Todas las competencia(Fuente'!H229</f>
        <v>0</v>
      </c>
    </row>
    <row r="54" spans="1:8" ht="21.75" customHeight="1" x14ac:dyDescent="0.3">
      <c r="A54" s="313" t="str">
        <f>'3.Todas las competencia(Fuente'!A248</f>
        <v>LAR 2</v>
      </c>
      <c r="B54" s="369" t="str">
        <f>'3.Todas las competencia(Fuente'!B248</f>
        <v>FISCALIZACIÓN DEL CUMPLIMIENTO DE
LEYES Y REGULACIONES.
NIVEL 2</v>
      </c>
      <c r="C54" s="308" t="str">
        <f>'3.Todas las competencia(Fuente'!C248</f>
        <v>Planificar, administrar y monitorear actividades para prevención de delitos en áreas protegidas y para la aplicación y fiscalización del cumplimiento de la ley.</v>
      </c>
      <c r="D54" s="282" t="str">
        <f>'3.Todas las competencia(Fuente'!D248</f>
        <v xml:space="preserve">● Políticas y procedimientos organizacionales para la fiscalización del cumplimiento de la ley y la prevención del delito.
● Leyes y derechos que afectan las AP, los usuarios las partes interesadas y el personal.
● Principales amenazas de las AP.
</v>
      </c>
      <c r="E54" s="283" t="str">
        <f>'3.Todas las competencia(Fuente'!E248</f>
        <v>FLD 2; COM 2; AWA 2; CAC 2; TEC 2; ADR 2</v>
      </c>
      <c r="F54" s="168" t="str">
        <f>'3.Todas las competencia(Fuente'!F248</f>
        <v>EXAMPLE PERFORMANCE CRITERIA</v>
      </c>
      <c r="G54" s="168" t="str">
        <f>'3.Todas las competencia(Fuente'!G248</f>
        <v>EXAMPLE MEANS OF ASSESSMENT</v>
      </c>
      <c r="H54" s="64" t="str">
        <f>'3.Todas las competencia(Fuente'!H248</f>
        <v>RECOMMENDED PRIOR COMPETENCE REQUIREMENTS FOR THE LEVEL</v>
      </c>
    </row>
    <row r="55" spans="1:8" ht="29.25" customHeight="1" x14ac:dyDescent="0.3">
      <c r="A55" s="26" t="str">
        <f>'3.Todas las competencia(Fuente'!A249</f>
        <v>Código</v>
      </c>
      <c r="B55" s="26" t="str">
        <f>'3.Todas las competencia(Fuente'!B249</f>
        <v>Declaración de la competencia. El individuo deberá ser capaz de:</v>
      </c>
      <c r="C55" s="329" t="str">
        <f>'3.Todas las competencia(Fuente'!C249</f>
        <v>Detalles, alcance y variaciones.
Una breve explicación de la competencia.</v>
      </c>
      <c r="D55" s="137" t="str">
        <f>'3.Todas las competencia(Fuente'!D249</f>
        <v>Principales requerimientos de conocimiento para la competencia.</v>
      </c>
      <c r="E55" s="103" t="str">
        <f>'3.Todas las competencia(Fuente'!E249</f>
        <v xml:space="preserve"> </v>
      </c>
      <c r="F55" s="172" t="str">
        <f>'3.Todas las competencia(Fuente'!F249</f>
        <v>Example performance criteria for certification</v>
      </c>
      <c r="G55" s="172" t="str">
        <f>'3.Todas las competencia(Fuente'!G249</f>
        <v>Example means of assessment</v>
      </c>
      <c r="H55" s="98" t="str">
        <f>'3.Todas las competencia(Fuente'!H249</f>
        <v>LAR 1; UNI; FLD 1; CAC 1</v>
      </c>
    </row>
    <row r="56" spans="1:8" ht="54" customHeight="1" x14ac:dyDescent="0.3">
      <c r="A56" s="360" t="str">
        <f>'3.Todas las competencia(Fuente'!A250</f>
        <v>LAR 2.1</v>
      </c>
      <c r="B56" s="363" t="str">
        <f>'3.Todas las competencia(Fuente'!B250</f>
        <v>Recopilar información para apoyar la fiscalización del cumplimiento de la ley y las operaciones de seguridad.</v>
      </c>
      <c r="C56" s="367" t="str">
        <f>'3.Todas las competencia(Fuente'!C250</f>
        <v>● Recopilar información de fuentes varias: evidencia recopilada en
campo; análisis de datos de patrullajes y actividades de fiscalización
del cumplimiento de la ley (utilizando herramientas como GIS,
SMART, etc.); colaboración con otras agencias de fiscalización del
cumplimiento de la ley, el público en general y actores interesados;
además del uso de informantes.
● Recopilar datos y comunicar información sobre la evidencia
recopilada.</v>
      </c>
      <c r="D56" s="13" t="str">
        <f>'3.Todas las competencia(Fuente'!D250</f>
        <v>● Procedimientos operativos estandarizados
relevantes.
● Procedimientos para reclutar, administrar y
proteger a los informantes.
● Una variedad de métodos para reunir inteligencia
e información.</v>
      </c>
      <c r="E56" s="232">
        <f>'3.Todas las competencia(Fuente'!E250</f>
        <v>0</v>
      </c>
      <c r="F56" s="13" t="str">
        <f>'3.Todas las competencia(Fuente'!F250</f>
        <v>• Submit a report with a detailed profile of law enforcement threats and challenges using material from a range of sources.
• Demonstrate supporting knowledge.</v>
      </c>
      <c r="G56" s="13" t="str">
        <f>'3.Todas las competencia(Fuente'!G250</f>
        <v>• Accreditation of prior qualifications and experience.
• Evidence portfolio assessment. 
• Test of knowledge.</v>
      </c>
      <c r="H56" s="14">
        <f>'3.Todas las competencia(Fuente'!H250</f>
        <v>0</v>
      </c>
    </row>
    <row r="57" spans="1:8" ht="53.25" customHeight="1" x14ac:dyDescent="0.3">
      <c r="A57" s="360" t="str">
        <f>'3.Todas las competencia(Fuente'!A251</f>
        <v>LAR 2.2</v>
      </c>
      <c r="B57" s="363" t="str">
        <f>'3.Todas las competencia(Fuente'!B251</f>
        <v>Guiar e informar sobre operaciones de prevención del delito /fiscalización del cumplimiento de la ley en campo.</v>
      </c>
      <c r="C57" s="368" t="str">
        <f>'3.Todas las competencia(Fuente'!C251</f>
        <v>● Organizar, supervisar y monitorear las operaciones de prevención del
delito / fiscalización del cumplimiento de la ley ealizada por equipos
de guardaparques / guardabosques, equipos comunitarios u otros
socios (patrullajes, inspecciones, puestos de control, etc.).
● Liderar equipos de prevención del delito / cumplimiento de la ley en
campo, de manera segura y de acuerdo con los planes y las normas
y procedimientos establecidos.
● Asegurar que el personal asignado a la fiscalización del cumplimiento
de la ley, esté completamente familiarizado con los procedimientos
operativos relevantes.</v>
      </c>
      <c r="D57" s="13" t="str">
        <f>'3.Todas las competencia(Fuente'!D251</f>
        <v>● Detalles de las estrategias y planes para la
fiscalización del cumplimiento de la ley .
● Leyes y derechos que afectan a las AP, recursos,
usuarios, actores interesados y personal del AP.
● Procedimientos operativos estandarizados
relevantes.
● Prácticas de campo (ver FLD).</v>
      </c>
      <c r="E57" s="232">
        <f>'3.Todas las competencia(Fuente'!E251</f>
        <v>0</v>
      </c>
      <c r="F57" s="13" t="str">
        <f>'3.Todas las competencia(Fuente'!F251</f>
        <v>• Submit evidence of leadership in the field of law enforcement, compliance, prevention operations involving all aspects of the job.
• Demonstrate supporting knowledge.</v>
      </c>
      <c r="G57" s="13" t="str">
        <f>'3.Todas las competencia(Fuente'!G251</f>
        <v>• Accreditation of prior qualifications and experience.
• Evidence portfolio assessment. 
• Test of knowledge.</v>
      </c>
      <c r="H57" s="14">
        <f>'3.Todas las competencia(Fuente'!H251</f>
        <v>0</v>
      </c>
    </row>
    <row r="58" spans="1:8" ht="67.5" customHeight="1" x14ac:dyDescent="0.3">
      <c r="A58" s="360" t="str">
        <f>'3.Todas las competencia(Fuente'!A252</f>
        <v>LAR 2.3</v>
      </c>
      <c r="B58" s="363" t="str">
        <f>'3.Todas las competencia(Fuente'!B252</f>
        <v>Trabajar con comunidades locales para controlar y prevenir actividades ilegales.</v>
      </c>
      <c r="C58" s="368" t="str">
        <f>'3.Todas las competencia(Fuente'!C252</f>
        <v>● Proporcionar información y orientación a los actores interesados
sobre las leyes y regulaciones.
● Trabajar con los actores interesados para identificar sus p eocupaciones
con respecto a amenazas, seguridad y otros problemas.
● Desarrollar contactos y relaciones con las comunidades locales para
cooperar con la fiscalización del cumplimiento de la le .
● Usar una variedad de técnicas “blandas” para alentar y potenciar el
cambio de comportamiento y la cooperación.
● Responder a las solicitudes de fiscalización del cumplimiento de la
ley y apoyo a la seguridad de las partes interesadas.</v>
      </c>
      <c r="D58" s="13" t="str">
        <f>'3.Todas las competencia(Fuente'!D252</f>
        <v>● Comunidades locales dentro y en los alrededores
de las APs (ver COM).
● Amenazas y problemas que afectan a las
comunidades locales.
● Habilidades de comunicación.</v>
      </c>
      <c r="E58" s="232">
        <f>'3.Todas las competencia(Fuente'!E252</f>
        <v>0</v>
      </c>
      <c r="F58" s="13" t="str">
        <f>'3.Todas las competencia(Fuente'!F252</f>
        <v>• Submit evidence of constructive and effective cooperation with community members.
• Testimony from community members
• Demonstrate supporting knowledge.</v>
      </c>
      <c r="G58" s="13" t="str">
        <f>'3.Todas las competencia(Fuente'!G252</f>
        <v>• Accreditation of prior qualifications and experience.
• Evidence portfolio assessment. 
• Test of knowledge.</v>
      </c>
      <c r="H58" s="14">
        <f>'3.Todas las competencia(Fuente'!H252</f>
        <v>0</v>
      </c>
    </row>
    <row r="59" spans="1:8" ht="40.5" customHeight="1" x14ac:dyDescent="0.3">
      <c r="A59" s="360" t="str">
        <f>'3.Todas las competencia(Fuente'!A253</f>
        <v>LAR 2.4</v>
      </c>
      <c r="B59" s="363" t="str">
        <f>'3.Todas las competencia(Fuente'!B253</f>
        <v>Garantizar la aprehensión efectiva y legal de sospechosos e infractores</v>
      </c>
      <c r="C59" s="368" t="str">
        <f>'3.Todas las competencia(Fuente'!C253</f>
        <v>● Garantizar que los procedimientos para detener, registrar o arrestar
los sospechosos, son seguidos correctamente y que sus derechos
son plenamente respetados.
● Garantizar que el personal encargado de las acciones de fiscalización
del cumplimiento de la ley, esté completamente familiarizado con los
procedimientos operativos relevantes.
● Asegurar el apoyo y la cooperación en la captura y detención de
sospechosos, de organismos encargados de hacer cumplir la ley.</v>
      </c>
      <c r="D59" s="13" t="str">
        <f>'3.Todas las competencia(Fuente'!D253</f>
        <v>● Leyes y regulaciones relevantes.
● Derechos de los detenidos.
● Procedimientos operativos estandarizados
relevantes.</v>
      </c>
      <c r="E59" s="232">
        <f>'3.Todas las competencia(Fuente'!E253</f>
        <v>0</v>
      </c>
      <c r="F59" s="13" t="str">
        <f>'3.Todas las competencia(Fuente'!F253</f>
        <v>• Submit evidence of correct treatment of suspects in a range of situations.
• Demonstrate use of effective and legal questioning techniques.
• Demonstrate supporting knowledge.</v>
      </c>
      <c r="G59" s="13" t="str">
        <f>'3.Todas las competencia(Fuente'!G253</f>
        <v>• Accreditation of prior qualifications and experience.
• Practical tests/simulations.
• Evidence portfolio assessment. 
• Test of knowledge.</v>
      </c>
      <c r="H59" s="14">
        <f>'3.Todas las competencia(Fuente'!H253</f>
        <v>0</v>
      </c>
    </row>
    <row r="60" spans="1:8" ht="40.5" customHeight="1" x14ac:dyDescent="0.3">
      <c r="A60" s="360" t="str">
        <f>'3.Todas las competencia(Fuente'!A254</f>
        <v>LAR 2.5</v>
      </c>
      <c r="B60" s="363" t="str">
        <f>'3.Todas las competencia(Fuente'!B254</f>
        <v>Interrogar y asegurar las declaraciones de los sospechosos y testigos de manera efectiva y legal.</v>
      </c>
      <c r="C60" s="368" t="str">
        <f>'3.Todas las competencia(Fuente'!C254</f>
        <v>● Usar una variedad de técnicas legales y apropiadas para recopilar
información de detenidos, sospechosos y testigos.
● Tomar notas completas y detalladas de las entrevistas.
● Seguir los procedimientos correctos para tomar declaraciones
escritas y para documentar entrevistas.
● Asegurar que los derechos se respeten plenamente.</v>
      </c>
      <c r="D60" s="13"/>
      <c r="E60" s="232"/>
      <c r="F60" s="13"/>
      <c r="G60" s="13"/>
      <c r="H60" s="14"/>
    </row>
    <row r="61" spans="1:8" ht="52.5" customHeight="1" x14ac:dyDescent="0.3">
      <c r="A61" s="360" t="str">
        <f>'3.Todas las competencia(Fuente'!A255</f>
        <v>LAR 2.6</v>
      </c>
      <c r="B61" s="363" t="str">
        <f>'3.Todas las competencia(Fuente'!B255</f>
        <v>Gestionar escenas del crimen y evidencia incautada, utilizando
procedimientos adecuados.</v>
      </c>
      <c r="C61" s="368" t="str">
        <f>'3.Todas las competencia(Fuente'!C255</f>
        <v>● Garantizar que se sigan los procedimientos correctos para:
búsquedas de personas, vehículos, bienes, equipajes, asegurar
escenas del crimen, preservar evidencias en la escena, observar
y recolectar evidencias, registro, etiquetado, almacenamiento y
recuperación de evidencia (escrita y física).
● Asegurar que el personal responsable de la fiscalización del
cumplimiento de la ley, esté completamente familiarizado con
procedimientos operativos relevantes.</v>
      </c>
      <c r="D61" s="13" t="str">
        <f>'3.Todas las competencia(Fuente'!D255</f>
        <v>● Leyes y regulaciones relevantes.
● Procedimientos operativos estandarizados
relevantes.</v>
      </c>
      <c r="E61" s="232">
        <f>'3.Todas las competencia(Fuente'!E255</f>
        <v>0</v>
      </c>
      <c r="F61" s="13" t="str">
        <f>'3.Todas las competencia(Fuente'!F255</f>
        <v>• Submit evidence of correct management of a range of crime scenes. 
• Submit evidence of management of collected evidence.
• Demonstrate supporting knowledge.</v>
      </c>
      <c r="G61" s="13" t="str">
        <f>'3.Todas las competencia(Fuente'!G255</f>
        <v>• Accreditation of prior qualifications and experience.
• Practical tests/simulations.
• Evidence portfolio assessment. 
• Test of knowledge.</v>
      </c>
      <c r="H61" s="14">
        <f>'3.Todas las competencia(Fuente'!H255</f>
        <v>0</v>
      </c>
    </row>
    <row r="62" spans="1:8" ht="27" customHeight="1" x14ac:dyDescent="0.3">
      <c r="A62" s="360" t="str">
        <f>'3.Todas las competencia(Fuente'!A256</f>
        <v>LAR 2.7</v>
      </c>
      <c r="B62" s="363" t="str">
        <f>'3.Todas las competencia(Fuente'!B256</f>
        <v>Procesar casos legales relacionados con infracciones.</v>
      </c>
      <c r="C62" s="368" t="str">
        <f>'3.Todas las competencia(Fuente'!C256</f>
        <v>● Dar seguimiento de casos en todas las etapas requeridas
(notificación formal de eventos, investigaciones de seguimiento,
recopilación de pruebas adicionales, asegurar testimonio de testigos,
presentar un caso, brindar testimonio formal).
● Colaborar con las agencias que trabajan en el cumplimiento de la ley
y con el poder judicial.</v>
      </c>
      <c r="D62" s="13" t="str">
        <f>'3.Todas las competencia(Fuente'!D256</f>
        <v>● Detalles de procesos legales.
● Procedimientos operativos estandarizados
relevantes.</v>
      </c>
      <c r="E62" s="232">
        <f>'3.Todas las competencia(Fuente'!E256</f>
        <v>0</v>
      </c>
      <c r="F62" s="13" t="str">
        <f>'3.Todas las competencia(Fuente'!F256</f>
        <v>• Submit evidence of pursuit of a case through all required stages.
• Demonstrate supporting knowledge.</v>
      </c>
      <c r="G62" s="13" t="str">
        <f>'3.Todas las competencia(Fuente'!G256</f>
        <v>• Accreditation of prior qualifications and experience.
• Practical tests/simulations.
• Evidence portfolio assessment. 
• Test of knowledge.</v>
      </c>
      <c r="H62" s="14">
        <f>'3.Todas las competencia(Fuente'!H256</f>
        <v>0</v>
      </c>
    </row>
    <row r="63" spans="1:8" ht="63.75" customHeight="1" x14ac:dyDescent="0.3">
      <c r="A63" s="360" t="str">
        <f>'3.Todas las competencia(Fuente'!A257</f>
        <v>LAR 2.8</v>
      </c>
      <c r="B63" s="363" t="str">
        <f>'3.Todas las competencia(Fuente'!B257</f>
        <v>Llevar a cabo investigaciones sobre delitos ambientales y/o
amenazas a la seguridad.</v>
      </c>
      <c r="C63" s="368" t="str">
        <f>'3.Todas las competencia(Fuente'!C257</f>
        <v>● Recopilar evidencia utilizando una variedad de medios (por
ejemplo, trabajar con informantes y garantizar su seguridad,
realizar observaciones encubierto y recopilar información, realizar
investigaciones de la cadena comercial fuera de un área protegida).
● Colaborar con las autoridades policiales.</v>
      </c>
      <c r="D63" s="13" t="str">
        <f>'3.Todas las competencia(Fuente'!D257</f>
        <v>● Una variedad de técnicas apropiadas de
investigación.
● Roles de los organismos encargados de hacer
cumplir la ley.</v>
      </c>
      <c r="E63" s="232">
        <f>'3.Todas las competencia(Fuente'!E257</f>
        <v>0</v>
      </c>
      <c r="F63" s="13" t="str">
        <f>'3.Todas las competencia(Fuente'!F257</f>
        <v>• Evidence of implementation of a detailed investigation
• Demonstrate supporting knowledge.</v>
      </c>
      <c r="G63" s="13" t="str">
        <f>'3.Todas las competencia(Fuente'!G257</f>
        <v>• Accreditation of prior qualifications and experience.
• Evidence portfolio assessment. 
• Oral/written test of knowledge</v>
      </c>
      <c r="H63" s="14">
        <f>'3.Todas las competencia(Fuente'!H257</f>
        <v>0</v>
      </c>
    </row>
    <row r="64" spans="1:8" ht="75.75" customHeight="1" x14ac:dyDescent="0.3">
      <c r="A64" s="360" t="str">
        <f>'3.Todas las competencia(Fuente'!A258</f>
        <v>LAR 2.9</v>
      </c>
      <c r="B64" s="363" t="str">
        <f>'3.Todas las competencia(Fuente'!B258</f>
        <v>Abordar las principales amenazas a la seguridad en el campo.</v>
      </c>
      <c r="C64" s="368" t="str">
        <f>'3.Todas las competencia(Fuente'!C258</f>
        <v>● Garantizar la seguridad ante amenazas físicas, del personal, los
actores locales interesados y los visitantes.
● Identificar amenazas a la seguridad, desar ollar procedimientos de
reducción / respuesta ante amenazas para el personal y partes
interesadas.
● Proporcionar instrucción y orientación además de garantizar que los
procedimientos sean seguidos.</v>
      </c>
      <c r="D64" s="13" t="str">
        <f>'3.Todas las competencia(Fuente'!D258</f>
        <v>● Principales amenazas potenciales y respuestas
adecuadas.
● Procedimientos operativos estandarizados
relevantes.</v>
      </c>
      <c r="E64" s="232">
        <f>'3.Todas las competencia(Fuente'!E258</f>
        <v>0</v>
      </c>
      <c r="F64" s="13" t="str">
        <f>'3.Todas las competencia(Fuente'!F258</f>
        <v>• Evidence of development and implementation of threat reduction/response plans.
• Demonstrate supporting knowledge.</v>
      </c>
      <c r="G64" s="13" t="str">
        <f>'3.Todas las competencia(Fuente'!G258</f>
        <v>• Accreditation of prior qualifications and experience.
• Evidence portfolio assessment. 
• Test of knowledge.</v>
      </c>
      <c r="H64" s="14">
        <f>'3.Todas las competencia(Fuente'!H258</f>
        <v>0</v>
      </c>
    </row>
    <row r="65" spans="1:8" ht="75.75" customHeight="1" x14ac:dyDescent="0.3">
      <c r="A65" s="360" t="str">
        <f>'3.Todas las competencia(Fuente'!A259</f>
        <v>LAR 2.10</v>
      </c>
      <c r="B65" s="363" t="str">
        <f>'3.Todas las competencia(Fuente'!B259</f>
        <v>Garantizar que los procedimientos por uso de armas de fuego sean cumplidos.</v>
      </c>
      <c r="C65" s="368" t="str">
        <f>'3.Todas las competencia(Fuente'!C259</f>
        <v>● Asegurar que se cumplen los procedimientos correctos y legales
requeridos de todos los aspectos del uso de armas de fuego (por
ejemplo, registro de armas de fuego, almacenamiento de armas y
municiones, mantenimiento y control, capacitación y certificación de
usuarios autorizados, emisión de armas de fuego y municiones, uso
correcto, respeto a los procedimientos de funcionamiento estándar y
reglas de compromiso, informes y documentación de incidentes).
● Proporcionar un alto nivel de capacitación y supervisión.</v>
      </c>
      <c r="D65" s="13"/>
      <c r="E65" s="232"/>
      <c r="F65" s="13"/>
      <c r="G65" s="13"/>
      <c r="H65" s="14"/>
    </row>
    <row r="66" spans="1:8" ht="29.25" customHeight="1" x14ac:dyDescent="0.3">
      <c r="A66" s="360" t="str">
        <f>'3.Todas las competencia(Fuente'!A260</f>
        <v>LAR 2.11</v>
      </c>
      <c r="B66" s="363" t="str">
        <f>'3.Todas las competencia(Fuente'!B260</f>
        <v>Implementar y usar equipo remoto de control y vigilancia.</v>
      </c>
      <c r="C66" s="368" t="str">
        <f>'3.Todas las competencia(Fuente'!C260</f>
        <v>● Implementar y recopilar información de manera efectiva utilizando
equipos como vehículos aéreos no tripulados, cámaras automáticas,
radares, globos, detectores de movimiento, detectores de metales,
etc.</v>
      </c>
      <c r="D66" s="13" t="str">
        <f>'3.Todas las competencia(Fuente'!D260</f>
        <v>● Usos y limitaciones de los equipos disponibles.
● Seguridad, utilización, uso legal y mantenimiento
del equipo.</v>
      </c>
      <c r="E66" s="232">
        <f>'3.Todas las competencia(Fuente'!E260</f>
        <v>0</v>
      </c>
      <c r="F66" s="13" t="str">
        <f>'3.Todas las competencia(Fuente'!F260</f>
        <v xml:space="preserve">• Evidence of successful deployment of 2 types of remote surveillance </v>
      </c>
      <c r="G66" s="13" t="str">
        <f>'3.Todas las competencia(Fuente'!G260</f>
        <v>• Accreditation of prior qualifications and experience.
• Evidence portfolio assessment. 
• Test of knowledge.</v>
      </c>
      <c r="H66" s="14">
        <f>'3.Todas las competencia(Fuente'!H260</f>
        <v>0</v>
      </c>
    </row>
    <row r="67" spans="1:8" ht="41.25" customHeight="1" x14ac:dyDescent="0.3">
      <c r="A67" s="318" t="str">
        <f>'3.Todas las competencia(Fuente'!A275</f>
        <v>CATEGORÍA</v>
      </c>
      <c r="B67" s="341" t="str">
        <f>'3.Todas las competencia(Fuente'!B275</f>
        <v>COM. COMUNIDADES Y ASPECTOS CULTURALES</v>
      </c>
      <c r="C67" s="357" t="str">
        <f>'3.Todas las competencia(Fuente'!C275</f>
        <v xml:space="preserve">
Establecer sistemas de gobernanza y manejo de áreas protegidas que aborden las necesidades y derechos de las comunidades locales.</v>
      </c>
      <c r="D67" s="140" t="str">
        <f>'3.Todas las competencia(Fuente'!D275</f>
        <v xml:space="preserve"> </v>
      </c>
      <c r="E67" s="231">
        <f>'3.Todas las competencia(Fuente'!E275</f>
        <v>0</v>
      </c>
      <c r="F67" s="167">
        <f>'3.Todas las competencia(Fuente'!F275</f>
        <v>0</v>
      </c>
      <c r="G67" s="167">
        <f>'3.Todas las competencia(Fuente'!G275</f>
        <v>0</v>
      </c>
      <c r="H67" s="38">
        <f>'3.Todas las competencia(Fuente'!H275</f>
        <v>0</v>
      </c>
    </row>
    <row r="68" spans="1:8" ht="32.25" customHeight="1" x14ac:dyDescent="0.3">
      <c r="A68" s="342" t="str">
        <f>'3.Todas las competencia(Fuente'!A296</f>
        <v>COM 2</v>
      </c>
      <c r="B68" s="342" t="str">
        <f>'3.Todas las competencia(Fuente'!B296</f>
        <v xml:space="preserve"> COMUNIDADES Y ASPECTOS CULTURALES.
NIVEL 2</v>
      </c>
      <c r="C68" s="327" t="str">
        <f>'3.Todas las competencia(Fuente'!C296</f>
        <v>Colaborar con las comunidades locales para implementar actividades que aborden las necesidades de las personas, así como las funciones de un área protegida.</v>
      </c>
      <c r="D68" s="282" t="str">
        <f>'3.Todas las competencia(Fuente'!D296</f>
        <v>● Diversidad de actores locales, comunidades y
culturas (tradiciones, idiomas, prácticas, medios
de vida, derechos, obligaciones, necesidades y
preocupaciones).
● Principios y prácticas para trabajar con
comunidades locales y pueblos indígenas.</v>
      </c>
      <c r="E68" s="283" t="str">
        <f>'3.Todas las competencia(Fuente'!E296</f>
        <v xml:space="preserve"> FLD 2; CAC 2; AWA 2; BIO 2; LAR 2</v>
      </c>
      <c r="F68" s="168" t="str">
        <f>'3.Todas las competencia(Fuente'!F296</f>
        <v>EXAMPLE PERFORMANCE CRITERIA</v>
      </c>
      <c r="G68" s="168" t="str">
        <f>'3.Todas las competencia(Fuente'!G296</f>
        <v>EXAMPLE MEANS OF ASSESSMENT</v>
      </c>
      <c r="H68" s="64" t="str">
        <f>'3.Todas las competencia(Fuente'!H296</f>
        <v>RECOMMENDED PRIOR COMPETENCE REQUIREMENTS FOR THE LEVEL</v>
      </c>
    </row>
    <row r="69" spans="1:8" ht="32.25" customHeight="1" x14ac:dyDescent="0.3">
      <c r="A69" s="355" t="str">
        <f>'3.Todas las competencia(Fuente'!A297</f>
        <v>Código</v>
      </c>
      <c r="B69" s="26" t="str">
        <f>'3.Todas las competencia(Fuente'!B297</f>
        <v>Declaración de la competencia. El individuo deberá ser capaz de:</v>
      </c>
      <c r="C69" s="356" t="str">
        <f>'3.Todas las competencia(Fuente'!C297</f>
        <v>Detalles, alcance y variaciones.
Una breve explicación de la competencia.</v>
      </c>
      <c r="D69" s="184" t="str">
        <f>'3.Todas las competencia(Fuente'!D297</f>
        <v>Principales requerimientos de conocimiento para la competencia.</v>
      </c>
      <c r="E69" s="103" t="str">
        <f>'3.Todas las competencia(Fuente'!E297</f>
        <v xml:space="preserve"> </v>
      </c>
      <c r="F69" s="186" t="str">
        <f>'3.Todas las competencia(Fuente'!F297</f>
        <v>Example performance criteria for certification</v>
      </c>
      <c r="G69" s="186" t="str">
        <f>'3.Todas las competencia(Fuente'!G297</f>
        <v>Example means of assessment</v>
      </c>
      <c r="H69" s="98" t="str">
        <f>'3.Todas las competencia(Fuente'!H297</f>
        <v>UNI; COM 1; CAC 1</v>
      </c>
    </row>
    <row r="70" spans="1:8" ht="67.5" customHeight="1" x14ac:dyDescent="0.3">
      <c r="A70" s="360" t="str">
        <f>'3.Todas las competencia(Fuente'!A298</f>
        <v>COM 2.1</v>
      </c>
      <c r="B70" s="363" t="str">
        <f>'3.Todas las competencia(Fuente'!B298</f>
        <v>Mantener relaciones de trabajo que funcionende manera constructiva y equitativa con comunidades locales y pueblos indígenas.</v>
      </c>
      <c r="C70" s="362" t="str">
        <f>'3.Todas las competencia(Fuente'!C298</f>
        <v>● Mantener contacto regular formal e informal con las comunidades.
● Construir y mantener relaciones de trabajo constructivas con líderes
locales y personas influyentes
● Comprender y abordar las diferencias de opinión y los posibles
conflictos
● Participar activa y constructivamente en reuniones, talleres y eventos
comunitarios.
● Coordinar y facilitar actividades y eventos de vinculación comunitaria.</v>
      </c>
      <c r="D70" s="138" t="str">
        <f>'3.Todas las competencia(Fuente'!D298</f>
        <v>● Comunidades locales y sus culturas.
● Problemas que pueden ser delicados o sujetos a
opiniones diferentes.
● Políticas y regulaciones del AP que afectan a las
personas locales.
● Técnicas para la comunicación constructiva y
evitar conflictos (ver CAC)</v>
      </c>
      <c r="E70" s="232">
        <f>'3.Todas las competencia(Fuente'!E298</f>
        <v>0</v>
      </c>
      <c r="F70" s="13" t="str">
        <f>'3.Todas las competencia(Fuente'!F298</f>
        <v>• Submit evidence of constructive and effective cooperation with protected area communities.
• Demonstrate supporting knowledge.</v>
      </c>
      <c r="G70" s="13" t="str">
        <f>'3.Todas las competencia(Fuente'!G298</f>
        <v>• Accreditation of prior qualifications and experience.
• Evidence portfolio assessment. 
• Testimony from community members.
• Test of knowledge.</v>
      </c>
      <c r="H70" s="14">
        <f>'3.Todas las competencia(Fuente'!H298</f>
        <v>0</v>
      </c>
    </row>
    <row r="71" spans="1:8" ht="79.5" customHeight="1" x14ac:dyDescent="0.3">
      <c r="A71" s="360" t="str">
        <f>'3.Todas las competencia(Fuente'!A299</f>
        <v>COM 2.2</v>
      </c>
      <c r="B71" s="363" t="str">
        <f>'3.Todas las competencia(Fuente'!B299</f>
        <v>Planifica , liderar e informar sobre evaluaciones y muestreos
de aspectos culturales y socioeconómicos.</v>
      </c>
      <c r="C71" s="362" t="str">
        <f>'3.Todas las competencia(Fuente'!C299</f>
        <v>● Identificar el p opósito, los objetivos y métodos de muestreo /
monitoreo.
● Identificar y movilizar personal, equipamiento y logística
● Recopilar información sobre comunidades, formas locales de
gobernanza, condiciones sociales, medios de vida, uso de recursos,
cultura, etc.
● Recopilar, analizar y presentar resultados.
● Hacer recomendaciones prácticas para mejorar las actividades de
gestión.</v>
      </c>
      <c r="D71" s="13" t="str">
        <f>'3.Todas las competencia(Fuente'!D299</f>
        <v>● Principios y prácticas de muestreo de campo
e investigación participativa con comunidades
locales.
● Procesos y técnicas para recolectar información
(por ejemplo, cuestionarios, entrevista a domicilio,
encuestas de observación, grupos focales,
mapeo participativo, etc.).</v>
      </c>
      <c r="E71" s="232">
        <f>'3.Todas las competencia(Fuente'!E299</f>
        <v>0</v>
      </c>
      <c r="F71" s="13" t="str">
        <f>'3.Todas las competencia(Fuente'!F299</f>
        <v>• Submit a report on a detailed field based community survey (or 3 smaller surveys) demonstrating use of a range of appropriate techniques, including extensive use of participatory approaches
• Submit the socio-economic description and evaluation sections of a PA management plan
• Demonstrate supporting knowledge.</v>
      </c>
      <c r="G71" s="13" t="str">
        <f>'3.Todas las competencia(Fuente'!G299</f>
        <v>• Accreditation of prior qualifications and experience.
• Evidence portfolio assessment. 
• Testimony from community members.
• Test of knowledge.</v>
      </c>
      <c r="H71" s="14">
        <f>'3.Todas las competencia(Fuente'!H299</f>
        <v>0</v>
      </c>
    </row>
    <row r="72" spans="1:8" ht="52.5" customHeight="1" x14ac:dyDescent="0.3">
      <c r="A72" s="360" t="str">
        <f>'3.Todas las competencia(Fuente'!A300</f>
        <v>COM 2.3</v>
      </c>
      <c r="B72" s="370" t="str">
        <f>'3.Todas las competencia(Fuente'!B300</f>
        <v>Facilitar y apoyar acuerdos para el uso sostenible de base comunitaria de los recursos naturales.</v>
      </c>
      <c r="C72" s="362" t="str">
        <f>'3.Todas las competencia(Fuente'!C300</f>
        <v>● Trabajar con comunidades, grupos de usuarios y especialistas
en conservación para negociar acuerdos y regulaciones para el
uso sostenible de los recursos, compatibles con los objetivos de
conservación de un área protegida.
● Monitorear e implementar acuerdos y cumplimiento de regulaciones.
● Ver también BIO 2.6.</v>
      </c>
      <c r="D72" s="13" t="str">
        <f>'3.Todas las competencia(Fuente'!D300</f>
        <v>● Principios y aspectos prácticos de proyectos de
uso sostenible.
● Necesidades y demandas locales sobre
productos de las AP.
● Estado y ecología de los recursos silvestres del
AP (Ver BIO 2).
● Desarrollo de proyectos (ver COM 2.4).
● Desarrollo empresarial (ver COM 2.5).</v>
      </c>
      <c r="E72" s="232">
        <f>'3.Todas las competencia(Fuente'!E300</f>
        <v>0</v>
      </c>
      <c r="F72" s="13" t="str">
        <f>'3.Todas las competencia(Fuente'!F300</f>
        <v>• Submit evidence based, practical and participatorily developed recommendations for sustainable use.
• Draft relevant sections on sustainable use in a PA management plan.
• Demonstrate supporting knowledge.</v>
      </c>
      <c r="G72" s="13" t="str">
        <f>'3.Todas las competencia(Fuente'!G300</f>
        <v>• Accreditation of prior qualifications and experience.
• Evidence portfolio assessment. 
• Testimony from community members.
• Test of knowledge.</v>
      </c>
      <c r="H72" s="14">
        <f>'3.Todas las competencia(Fuente'!H300</f>
        <v>0</v>
      </c>
    </row>
    <row r="73" spans="1:8" ht="55.5" customHeight="1" x14ac:dyDescent="0.3">
      <c r="A73" s="360" t="str">
        <f>'3.Todas las competencia(Fuente'!A301</f>
        <v>COM 2.4</v>
      </c>
      <c r="B73" s="363" t="str">
        <f>'3.Todas las competencia(Fuente'!B301</f>
        <v>Facilitar y apoyar el establecimiento de proyectos de desarrollo comunitario.</v>
      </c>
      <c r="C73" s="362" t="str">
        <f>'3.Todas las competencia(Fuente'!C301</f>
        <v>● Facilitar el acceso de las comunidades a conocimientos especializados,
asesoramiento y apoyo (por ejemplo, acceso a servicios de extensión,
asesoramiento sobre cosecha sostenible, información sobre proyectos
y programas, fuentes de financiación y c édito, servicios de asistencia
social, servicios educativos, facilidades de crédito, etc.).
● Apoyar el establecimiento de actividades de desarrollo amigables con
el ambiente, identificadas por las comunidades locales o con ellas</v>
      </c>
      <c r="D73" s="138" t="str">
        <f>'3.Todas las competencia(Fuente'!D301</f>
        <v>● Necesidades y prioridades de desarrollo de las
comunidades locales.
● Técnicas y procesos de planificación y gestión
participativa.
● Variedad de posibles fuentes de desarrollo de
asistencia, financiamiento, mic ofinanzas, etc</v>
      </c>
      <c r="E73" s="232">
        <f>'3.Todas las competencia(Fuente'!E301</f>
        <v>0</v>
      </c>
      <c r="F73" s="13" t="str">
        <f>'3.Todas las competencia(Fuente'!F301</f>
        <v>• Submit evidence of participatory facilitation/implementation of a successful community development project. 
• Demonstrate supporting knowledge.</v>
      </c>
      <c r="G73" s="13" t="str">
        <f>'3.Todas las competencia(Fuente'!G301</f>
        <v>• Accreditation of prior qualifications and experience.
• Evidence portfolio assessment. 
• Testimony from community members.
• Test of knowledge.</v>
      </c>
      <c r="H73" s="14">
        <f>'3.Todas las competencia(Fuente'!H301</f>
        <v>0</v>
      </c>
    </row>
    <row r="74" spans="1:8" ht="39.75" customHeight="1" x14ac:dyDescent="0.3">
      <c r="A74" s="360" t="str">
        <f>'3.Todas las competencia(Fuente'!A302</f>
        <v>COM 2.5</v>
      </c>
      <c r="B74" s="363" t="str">
        <f>'3.Todas las competencia(Fuente'!B302</f>
        <v>Facilitar y apoyar el establecimiento de empresas para  economías de base comunitaria.</v>
      </c>
      <c r="C74" s="362" t="str">
        <f>'3.Todas las competencia(Fuente'!C302</f>
        <v>● Trabajar con comunidades para establecer y operar redes sociales
y empresas medioambientales, compatibles con los objetivos de un
área protegida (por ejemplo, servicios turísticos, procesamiento /
venta de recursos cosechados de manera sostenible, provisión de
servicios locales, etc.).</v>
      </c>
      <c r="D74" s="13" t="str">
        <f>'3.Todas las competencia(Fuente'!D302</f>
        <v>● Leyes y regulaciones relacionados con el
desarrollo de pequeñas empresas.
● Mecanismos de acceso a servicios de crédito y
financiamiento
● Planificación desar ollo, mercadeo y gestión de
pequeñas empresas.</v>
      </c>
      <c r="E74" s="232">
        <f>'3.Todas las competencia(Fuente'!E302</f>
        <v>0</v>
      </c>
      <c r="F74" s="13" t="str">
        <f>'3.Todas las competencia(Fuente'!F302</f>
        <v>• Submit evidence of support for establishment of a viable economic enterprise with PA community members.
• Demonstrate supporting knowledge.</v>
      </c>
      <c r="G74" s="13" t="str">
        <f>'3.Todas las competencia(Fuente'!G302</f>
        <v>• Accreditation of prior qualifications and experience.
• Evidence portfolio assessment. 
• Testimony from community members.
• Test of knowledge.</v>
      </c>
      <c r="H74" s="14">
        <f>'3.Todas las competencia(Fuente'!H302</f>
        <v>0</v>
      </c>
    </row>
    <row r="75" spans="1:8" ht="54.75" customHeight="1" x14ac:dyDescent="0.3">
      <c r="A75" s="360" t="str">
        <f>'3.Todas las competencia(Fuente'!A303</f>
        <v>COM 2.6</v>
      </c>
      <c r="B75" s="363" t="str">
        <f>'3.Todas las competencia(Fuente'!B303</f>
        <v>Planifica , liderar e informar sobre medidas para salvaguardar sitios culturales e históricos, estructuras y artefactos.</v>
      </c>
      <c r="C75" s="362" t="str">
        <f>'3.Todas las competencia(Fuente'!C303</f>
        <v>● Realizar muestreos y evaluaciones participativas de artefactos
culturales y patrimonios “inmuebles” (características y ubicaciones
arqueológicas e históricas) dentro de un área protegida.
● Trabajar con las comunidades locales para proponer medidas para la
gestión y protección de elementos importantes del patrimonio mueble
y / o inmueble.</v>
      </c>
      <c r="D75" s="13" t="str">
        <f>'3.Todas las competencia(Fuente'!D303</f>
        <v>● Técnicas de muestreo de paisaje arqueológico y
cultural.
● Técnicas para la preservación / restauración de
sitios arqueológicos / históricos.
● Técnicas para preservar y cuidar los hallazgos y
artefactos históricos.</v>
      </c>
      <c r="E75" s="232">
        <f>'3.Todas las competencia(Fuente'!E303</f>
        <v>0</v>
      </c>
      <c r="F75" s="13" t="str">
        <f>'3.Todas las competencia(Fuente'!F303</f>
        <v>• Submit evidence of successful introduction of measures to survey and safeguard sites, structures and objects of cultural importance.
• Demonstrate supporting knowledge.</v>
      </c>
      <c r="G75" s="13" t="str">
        <f>'3.Todas las competencia(Fuente'!G303</f>
        <v>• Accreditation of prior qualifications and experience.
• Evidence portfolio assessment. 
• Testimony from community members.
• Test of knowledge.</v>
      </c>
      <c r="H75" s="14">
        <f>'3.Todas las competencia(Fuente'!H303</f>
        <v>0</v>
      </c>
    </row>
    <row r="76" spans="1:8" ht="48.75" customHeight="1" x14ac:dyDescent="0.3">
      <c r="A76" s="360" t="str">
        <f>'3.Todas las competencia(Fuente'!A304</f>
        <v>COM 2.7</v>
      </c>
      <c r="B76" s="363" t="str">
        <f>'3.Todas las competencia(Fuente'!B304</f>
        <v>Planifica , liderar e informar sobre medidas para salvaguardar el patrimonio cultural intangible.</v>
      </c>
      <c r="C76" s="362" t="str">
        <f>'3.Todas las competencia(Fuente'!C304</f>
        <v>● Realizar muestreos y evaluaciones participativas del “patrimonio
intangible” (tradiciones, habilidades, artes, diseños, historia oral, etc.)
de las comunidades locales del AP.
● Trabajar con las comunidades locales para proponer medidas para
salvaguardar el patrimonio intangible.</v>
      </c>
      <c r="D76" s="13" t="str">
        <f>'3.Todas las competencia(Fuente'!D304</f>
        <v>● Aspectos sensibles de las comunidades locales
sobre los muestreos culturales.
● Técnicas de muestreo e investigación participativa.
● Opciones para el mantenimiento de tradiciones y
otros patrimonios intangibles.</v>
      </c>
      <c r="E76" s="232">
        <f>'3.Todas las competencia(Fuente'!E304</f>
        <v>0</v>
      </c>
      <c r="F76" s="13" t="str">
        <f>'3.Todas las competencia(Fuente'!F304</f>
        <v>• Submit evidence of successful introduction of measures to document and sustain local cultural heritage.
• Demonstrate supporting knowledge.</v>
      </c>
      <c r="G76" s="13" t="str">
        <f>'3.Todas las competencia(Fuente'!G304</f>
        <v>• Accreditation of prior qualifications and experience.
• Evidence portfolio assessment. 
• Testimony from community members.
• Test of knowledge.</v>
      </c>
      <c r="H76" s="14">
        <f>'3.Todas las competencia(Fuente'!H304</f>
        <v>0</v>
      </c>
    </row>
    <row r="77" spans="1:8" ht="31.2" x14ac:dyDescent="0.3">
      <c r="A77" s="341" t="str">
        <f>'3.Todas las competencia(Fuente'!A310</f>
        <v>CATEGORÍA</v>
      </c>
      <c r="B77" s="341" t="str">
        <f>'3.Todas las competencia(Fuente'!B310</f>
        <v>TRP. TURISMO, RECREACIÓN Y USO PÚBLICO</v>
      </c>
      <c r="C77" s="326" t="str">
        <f>'3.Todas las competencia(Fuente'!C310</f>
        <v>Brindar oportunidades de turismo y recreación que sean ambiental y económicamente sostenibles, tanto dentro como en los alrededores de las áreas protegidas.</v>
      </c>
      <c r="D77" s="125" t="str">
        <f>'3.Todas las competencia(Fuente'!D310</f>
        <v xml:space="preserve"> </v>
      </c>
      <c r="E77" s="223">
        <f>'3.Todas las competencia(Fuente'!E310</f>
        <v>0</v>
      </c>
      <c r="F77" s="174">
        <f>'3.Todas las competencia(Fuente'!F310</f>
        <v>0</v>
      </c>
      <c r="G77" s="174">
        <f>'3.Todas las competencia(Fuente'!G310</f>
        <v>0</v>
      </c>
      <c r="H77" s="97">
        <f>'3.Todas las competencia(Fuente'!H310</f>
        <v>0</v>
      </c>
    </row>
    <row r="78" spans="1:8" ht="30.75" customHeight="1" x14ac:dyDescent="0.3">
      <c r="A78" s="313" t="str">
        <f>'3.Todas las competencia(Fuente'!A329</f>
        <v>TRP 2</v>
      </c>
      <c r="B78" s="313" t="str">
        <f>'3.Todas las competencia(Fuente'!B329</f>
        <v>TURISMO RECREACION Y USO PUBLICO.
NIVEL 2</v>
      </c>
      <c r="C78" s="308" t="str">
        <f>'3.Todas las competencia(Fuente'!C329</f>
        <v>Planificar, administrar y monitorear programas, actividades y servicios para visitantes a un área protegida.</v>
      </c>
      <c r="D78" s="282" t="str">
        <f>'3.Todas las competencia(Fuente'!D329</f>
        <v>● Políticas y procedimientos organizacionales
para el turismo, la recreación y el uso público.
● Papel del turismo y la visitación en el manejo
de áreas protegidas.
● Principios básicos de ecoturismo y turismo
basado en la naturaleza.
● El sector turístico en la región alrededor del
área protegida.</v>
      </c>
      <c r="E78" s="283" t="str">
        <f>'3.Todas las competencia(Fuente'!E329</f>
        <v xml:space="preserve"> AWA 2; CAC 2; COM 2; TEC 2; ADR 2</v>
      </c>
      <c r="F78" s="168" t="str">
        <f>'3.Todas las competencia(Fuente'!F329</f>
        <v>EXAMPLE PERFORMANCE CRITERIA</v>
      </c>
      <c r="G78" s="168" t="str">
        <f>'3.Todas las competencia(Fuente'!G329</f>
        <v>EXAMPLE MEANS OF ASSESSMENT</v>
      </c>
      <c r="H78" s="64" t="str">
        <f>'3.Todas las competencia(Fuente'!H329</f>
        <v>RECOMMENDED PRIOR COMPETENCE REQUIREMENTS FOR THE LEVEL</v>
      </c>
    </row>
    <row r="79" spans="1:8" ht="30.75" customHeight="1" x14ac:dyDescent="0.3">
      <c r="A79" s="314" t="str">
        <f>'3.Todas las competencia(Fuente'!A330</f>
        <v>Código</v>
      </c>
      <c r="B79" s="314" t="str">
        <f>'3.Todas las competencia(Fuente'!B330</f>
        <v>Declaración de la competencia. El individuo deberá ser capaz de:</v>
      </c>
      <c r="C79" s="309" t="str">
        <f>'3.Todas las competencia(Fuente'!C330</f>
        <v>Detalles, alcance y variaciones.
Una breve explicación de la competencia.</v>
      </c>
      <c r="D79" s="137" t="str">
        <f>'3.Todas las competencia(Fuente'!D330</f>
        <v>Principales requerimientos de conocimiento para la competencia.</v>
      </c>
      <c r="E79" s="103" t="str">
        <f>'3.Todas las competencia(Fuente'!E330</f>
        <v xml:space="preserve"> </v>
      </c>
      <c r="F79" s="172" t="str">
        <f>'3.Todas las competencia(Fuente'!F330</f>
        <v>Example performance criteria for certification</v>
      </c>
      <c r="G79" s="172" t="str">
        <f>'3.Todas las competencia(Fuente'!G330</f>
        <v>Example means of assessment</v>
      </c>
      <c r="H79" s="98" t="str">
        <f>'3.Todas las competencia(Fuente'!H330</f>
        <v>UNI; TRP 1; CAC 1</v>
      </c>
    </row>
    <row r="80" spans="1:8" ht="78.75" customHeight="1" x14ac:dyDescent="0.3">
      <c r="A80" s="360" t="str">
        <f>'3.Todas las competencia(Fuente'!A331</f>
        <v>TRP 2.1</v>
      </c>
      <c r="B80" s="361" t="str">
        <f>'3.Todas las competencia(Fuente'!B331</f>
        <v>Gestionar visitas y uso de instalaciones.</v>
      </c>
      <c r="C80" s="362" t="str">
        <f>'3.Todas las competencia(Fuente'!C331</f>
        <v>● Asegurar que las actividades y experiencias de visitación ofrecidas por un
área protegida (y contratistas, socios y franquicias) se llevan a cabo en un
alto nivel (calidad de experiencia, seguridad, supervisión, etc.).
● Garantizar la gestión diaria de las instalaciones (puertas de entrada,
centros de información, parqueos, puntos de venta, senderos, baños,
áreas de juegos, etc.).
● Supervisar al personal responsable de operar las instalaciones y
dirigir actividades para visitantes (guías, intérpretes, guardaparques /
guardabosques recreacionales, personal de recepción).
● Informar problemas y resolverlos cuando sea posible.
● Mantener registros y preparar informes.</v>
      </c>
      <c r="D80" s="13" t="str">
        <f>'3.Todas las competencia(Fuente'!D331</f>
        <v>● Oportunidades de recreación ofrecidas
por el AP y estándares esperados de las
experiencias de los visitantes.
● Normas esperadas de mantenimiento,
condición, higiene, etc. de las instalaciones
para visitantes.
● Regulaciones que afecten el sitio y las
actividades.</v>
      </c>
      <c r="E80" s="232">
        <f>'3.Todas las competencia(Fuente'!E331</f>
        <v>0</v>
      </c>
      <c r="F80" s="13" t="str">
        <f>'3.Todas las competencia(Fuente'!F331</f>
        <v>• Submit evidence of effective management of diverse visitor facilities.
• Submit reports on management activities.
• Demonstrate supporting knowledge.</v>
      </c>
      <c r="G80" s="13" t="str">
        <f>'3.Todas las competencia(Fuente'!G331</f>
        <v>• Accreditation of prior qualifications and experience.
• Evidence portfolio assessment. 
• Testimony from supervisors.
• Test of knowledge.</v>
      </c>
      <c r="H80" s="14">
        <f>'3.Todas las competencia(Fuente'!H331</f>
        <v>0</v>
      </c>
    </row>
    <row r="81" spans="1:8" ht="66" customHeight="1" x14ac:dyDescent="0.3">
      <c r="A81" s="360" t="str">
        <f>'3.Todas las competencia(Fuente'!A332</f>
        <v>TRP 2.2</v>
      </c>
      <c r="B81" s="361" t="str">
        <f>'3.Todas las competencia(Fuente'!B332</f>
        <v>Gestionar las necesidades y conductas de los visitantes.</v>
      </c>
      <c r="C81" s="362" t="str">
        <f>'3.Todas las competencia(Fuente'!C332</f>
        <v>● Velar que los visitantes estén bien informados, cumplan con las
regulaciones y estén bien controlados / supervisados.
● Supervisar y apoyar guías y personal de turismo que trabajan directamente
con los visitantes.
● Manejar problemas relacionados con los visitantes (conflictos,
emergencias, accidentes, infracciones de la normativa, etc.).</v>
      </c>
      <c r="D81" s="13" t="str">
        <f>'3.Todas las competencia(Fuente'!D332</f>
        <v>● Regulaciones y códigos de conducta de las
áreas protegidas.
● Habilidades interpersonales para tratar con
visitantes en diferentes situaciones (ver CAC).
● Procedimientos de respuesta a emergencias.
● Primeros auxilios (ver FLD).</v>
      </c>
      <c r="E81" s="232">
        <f>'3.Todas las competencia(Fuente'!E332</f>
        <v>0</v>
      </c>
      <c r="F81" s="13" t="str">
        <f>'3.Todas las competencia(Fuente'!F332</f>
        <v>• Submit evidence of successful visitor management.
• Demonstrate specific techniques for dealing with accidents, emergencies, conflicts etc. 
• Demonstrate supporting knowledge.</v>
      </c>
      <c r="G81" s="13" t="str">
        <f>'3.Todas las competencia(Fuente'!G332</f>
        <v>• Accreditation of prior qualifications and experience.
• Evidence portfolio assessment. 
• Testimony from supervisors.
• Test of knowledge.</v>
      </c>
      <c r="H81" s="14">
        <f>'3.Todas las competencia(Fuente'!H332</f>
        <v>0</v>
      </c>
    </row>
    <row r="82" spans="1:8" ht="26.25" customHeight="1" x14ac:dyDescent="0.3">
      <c r="A82" s="360" t="str">
        <f>'3.Todas las competencia(Fuente'!A333</f>
        <v>TRP 2.3</v>
      </c>
      <c r="B82" s="361" t="str">
        <f>'3.Todas las competencia(Fuente'!B333</f>
        <v>Monitorear y administrar los impactos (ambientales y sociales) de la visitación.</v>
      </c>
      <c r="C82" s="362" t="str">
        <f>'3.Todas las competencia(Fuente'!C333</f>
        <v>● Identificar los impactos eales y potenciales del turismo y la recreación en
el ambiente y en los valores sociales de un área protegida.
● Monitorear e informar sobre los impactos utilizando indicadores y métodos
apropiados. Ver también BIO 2
● Definir espuestas y acciones correctivas para abordar los impactos.</v>
      </c>
      <c r="D82" s="13" t="str">
        <f>'3.Todas las competencia(Fuente'!D333</f>
        <v>● Posibles impactos de la visitación.
● Principios y prácticas de monitoreo.
● Rango de posibles acciones para prevenir,
evitar, reducir o mitigar los impactos.</v>
      </c>
      <c r="E82" s="232">
        <f>'3.Todas las competencia(Fuente'!E333</f>
        <v>0</v>
      </c>
      <c r="F82" s="13" t="str">
        <f>'3.Todas las competencia(Fuente'!F333</f>
        <v>• Submit a report on identification and monitoring of visitor impact in the PA.
• Demonstrate supporting knowledge.</v>
      </c>
      <c r="G82" s="13" t="str">
        <f>'3.Todas las competencia(Fuente'!G333</f>
        <v>• Accreditation of prior qualifications and experience.
• Evidence portfolio assessment. 
• Testimony from supervisors.
• Test of knowledge.</v>
      </c>
      <c r="H82" s="14">
        <f>'3.Todas las competencia(Fuente'!H333</f>
        <v>0</v>
      </c>
    </row>
    <row r="83" spans="1:8" ht="30.75" customHeight="1" x14ac:dyDescent="0.3">
      <c r="A83" s="360" t="str">
        <f>'3.Todas las competencia(Fuente'!A334</f>
        <v>TRP 2.4</v>
      </c>
      <c r="B83" s="361" t="str">
        <f>'3.Todas las competencia(Fuente'!B334</f>
        <v>Realizar muestreos sobre visitación, así como el uso de un área protegida y sus instalaciones.</v>
      </c>
      <c r="C83" s="362" t="str">
        <f>'3.Todas las competencia(Fuente'!C334</f>
        <v>● Recopilar y analizar datos cuantitativos y cualitativos sobre el uso público y
la visitación, utilizando una variedad de métodos idóneos.
● Proporcionar informes regulares sobre visitación y uso.
● Hacer recomendaciones basadas en los resultados de los muestreos.</v>
      </c>
      <c r="D83" s="13" t="str">
        <f>'3.Todas las competencia(Fuente'!D334</f>
        <v>● Usos de una variedad de técnicas de
muestreo.
● Técnicas de análisis y presentación.</v>
      </c>
      <c r="E83" s="232">
        <f>'3.Todas las competencia(Fuente'!E334</f>
        <v>0</v>
      </c>
      <c r="F83" s="13" t="str">
        <f>'3.Todas las competencia(Fuente'!F334</f>
        <v>• Submit a report on collection of a range of information about visitors and activities in the PA.
• Demonstrate supporting knowledge.</v>
      </c>
      <c r="G83" s="13" t="str">
        <f>'3.Todas las competencia(Fuente'!G334</f>
        <v>• Accreditation of prior qualifications and experience.
• Evidence portfolio assessment. 
• Testimony from supervisors.
• Test of knowledge.</v>
      </c>
      <c r="H83" s="14">
        <f>'3.Todas las competencia(Fuente'!H334</f>
        <v>0</v>
      </c>
    </row>
    <row r="84" spans="1:8" ht="42" customHeight="1" x14ac:dyDescent="0.3">
      <c r="A84" s="360" t="str">
        <f>'3.Todas las competencia(Fuente'!A335</f>
        <v>TRP 2.5</v>
      </c>
      <c r="B84" s="361" t="str">
        <f>'3.Todas las competencia(Fuente'!B335</f>
        <v>Gestionar y liderar actividades recreativas especializadas y de
peligro.</v>
      </c>
      <c r="C84" s="362" t="str">
        <f>'3.Todas las competencia(Fuente'!C335</f>
        <v>● Organizar y liderar actividades recreativas avanzadas/ especializadas/ de
peligro (por ejemplo, rafting, montañismo, esquí de fondo, careteo).
● Garantizar que todos los requisitos de seguridad estén en su lugar y se
cumplan.
● Supervisar guías y otro personal.</v>
      </c>
      <c r="D84" s="13" t="str">
        <f>'3.Todas las competencia(Fuente'!D335</f>
        <v>● Detalles completos de actividades y
operación de equipo.
● Procedimientos de emergencia.</v>
      </c>
      <c r="E84" s="232">
        <f>'3.Todas las competencia(Fuente'!E335</f>
        <v>0</v>
      </c>
      <c r="F84" s="13" t="str">
        <f>'3.Todas las competencia(Fuente'!F335</f>
        <v>• Obtain formal certification of leadership of activities.
• Demonstrate effective leadership.
• Demonstrate supporting knowledge.</v>
      </c>
      <c r="G84" s="13" t="str">
        <f>'3.Todas las competencia(Fuente'!G335</f>
        <v>• Accreditation of prior qualifications and experience.
• Evidence portfolio assessment. 
• Testimony from supervisors.
• Test of knowledge.</v>
      </c>
      <c r="H84" s="14">
        <f>'3.Todas las competencia(Fuente'!H335</f>
        <v>0</v>
      </c>
    </row>
    <row r="85" spans="1:8" ht="53.25" customHeight="1" x14ac:dyDescent="0.3">
      <c r="A85" s="360" t="str">
        <f>'3.Todas las competencia(Fuente'!A336</f>
        <v>TRP 2.6</v>
      </c>
      <c r="B85" s="361" t="str">
        <f>'3.Todas las competencia(Fuente'!B336</f>
        <v>Administrar el alojamiento de visitantes.</v>
      </c>
      <c r="C85" s="362" t="str">
        <f>'3.Todas las competencia(Fuente'!C336</f>
        <v>● Gestionar casas de huéspedes, hostales, campings, etc. operados por la
administración del área protegida o sus socios.
● Garantizar el suministro de buenos estándares de alojamiento,
instalaciones, higiene y servicio.
● Organizar reservas, logística, facturación, etc.</v>
      </c>
      <c r="D85" s="13" t="str">
        <f>'3.Todas las competencia(Fuente'!D336</f>
        <v>● Leyes y regulaciones que afecten el
alojamiento de visitantes.
● Principios y prácticas para la gestión de la
buena atención de visitantes.</v>
      </c>
      <c r="E85" s="232">
        <f>'3.Todas las competencia(Fuente'!E336</f>
        <v>0</v>
      </c>
      <c r="F85" s="13" t="str">
        <f>'3.Todas las competencia(Fuente'!F336</f>
        <v>• Submit evidence of successful management of visitor accommodation.
• Obtain relevant qualification in hospitality/hotel management.
• Demonstrate supporting knowledge.</v>
      </c>
      <c r="G85" s="13" t="str">
        <f>'3.Todas las competencia(Fuente'!G336</f>
        <v>• Accreditation of prior qualifications and experience.
• Evidence portfolio assessment. 
• Testimony from supervisors.
• Test of knowledge.</v>
      </c>
      <c r="H85" s="14">
        <f>'3.Todas las competencia(Fuente'!H336</f>
        <v>0</v>
      </c>
    </row>
    <row r="86" spans="1:8" ht="39" customHeight="1" x14ac:dyDescent="0.3">
      <c r="A86" s="360" t="str">
        <f>'3.Todas las competencia(Fuente'!A337</f>
        <v>TRP 2.7</v>
      </c>
      <c r="B86" s="361" t="str">
        <f>'3.Todas las competencia(Fuente'!B337</f>
        <v>Gestionar catering (servicio de comida) para visitantes.</v>
      </c>
      <c r="C86" s="362" t="str">
        <f>'3.Todas las competencia(Fuente'!C337</f>
        <v>● Preparar y proporcionar comidas de calidad, refrigerios, etc. para los
visitantes.
● Garantizar que las instalaciones y equipos adecuados estén en su lugar.
● Garantizar que se contemplen las leyes y regulaciones sobre el servicio de
alimentos y la higiene.
● Supervisar personal de catering.</v>
      </c>
      <c r="D86" s="13" t="str">
        <f>'3.Todas las competencia(Fuente'!D337</f>
        <v>● Leyes y regulaciones que afecten la
preparación de alimentos, el servicio y la
higiene.
● Principios y prácticas de catering y
alimentación.</v>
      </c>
      <c r="E86" s="232">
        <f>'3.Todas las competencia(Fuente'!E337</f>
        <v>0</v>
      </c>
      <c r="F86" s="13" t="str">
        <f>'3.Todas las competencia(Fuente'!F337</f>
        <v>• Submit evidence of successful management of food service.
• Obtain relevant qualification in food preparation/service.
• Demonstrate supporting knowledge.</v>
      </c>
      <c r="G86" s="13" t="str">
        <f>'3.Todas las competencia(Fuente'!G337</f>
        <v>• Accreditation of prior qualifications and experience.
• Evidence portfolio assessment. 
• Testimony from supervisors.
• Test of knowledge.</v>
      </c>
      <c r="H86" s="14">
        <f>'3.Todas las competencia(Fuente'!H337</f>
        <v>0</v>
      </c>
    </row>
    <row r="87" spans="1:8" ht="27" customHeight="1" x14ac:dyDescent="0.3">
      <c r="A87" s="360" t="str">
        <f>'3.Todas las competencia(Fuente'!A338</f>
        <v>TRP 2.8</v>
      </c>
      <c r="B87" s="361" t="str">
        <f>'3.Todas las competencia(Fuente'!B338</f>
        <v>Administrar actividades de venta y puntos de atención.</v>
      </c>
      <c r="C87" s="362" t="str">
        <f>'3.Todas las competencia(Fuente'!C338</f>
        <v>● Administrar instalaciones que impliquen ventas de bienes y / o servicios a
visitantes (tiendas, puntos de adquisición de entradas, cafeterías, hostales, etc.).
● Mantener la documentación requerida de las ventas.
● Manejar efectivo y / o procesar tarjetas de crédito.
● Gestionar inventarios / pedidos, etc.
● Supervisar al personal de ventas.</v>
      </c>
      <c r="D87" s="13" t="str">
        <f>'3.Todas las competencia(Fuente'!D338</f>
        <v>● Principios y prácticas básicas de venta al por
menor.
● Procedimientos adecuados para hacer
transacciones con dinero.
● Variedad de productos y servicios a la venta.
● Leyes y regulaciones que afecten las ventas.</v>
      </c>
      <c r="E87" s="232">
        <f>'3.Todas las competencia(Fuente'!E338</f>
        <v>0</v>
      </c>
      <c r="F87" s="13" t="str">
        <f>'3.Todas las competencia(Fuente'!F338</f>
        <v>• Submit evidence of successful management of sales outlet.
• Obtain relevant qualification in retail management.
• Demonstrate supporting knowledge.</v>
      </c>
      <c r="G87" s="13" t="str">
        <f>'3.Todas las competencia(Fuente'!G338</f>
        <v>• Accreditation of prior qualifications and experience.
• Evidence portfolio assessment. 
• Testimony from supervisors.
• Test of knowledge.</v>
      </c>
      <c r="H87" s="14">
        <f>'3.Todas las competencia(Fuente'!H338</f>
        <v>0</v>
      </c>
    </row>
    <row r="88" spans="1:8" ht="28.5" customHeight="1" x14ac:dyDescent="0.3">
      <c r="A88" s="320" t="str">
        <f>'3.Todas las competencia(Fuente'!A347</f>
        <v>CATEGORÍA</v>
      </c>
      <c r="B88" s="341" t="str">
        <f>'3.Todas las competencia(Fuente'!B347</f>
        <v>AWA. SENSIBILIZACIÓN Y EDUCACIÓN</v>
      </c>
      <c r="C88" s="333" t="str">
        <f>'3.Todas las competencia(Fuente'!C347</f>
        <v>Asegurar que los actores interesados locales, los visitantes, los encargados de la toma de decisiones y el público en general, tengan conciencia de la importancia de las áreas protegidas, su propósito y valores, además, comprendan cómo se gobiernan y gestionan.</v>
      </c>
      <c r="D88" s="140">
        <f>'3.Todas las competencia(Fuente'!D347</f>
        <v>0</v>
      </c>
      <c r="E88" s="231">
        <f>'3.Todas las competencia(Fuente'!E347</f>
        <v>0</v>
      </c>
      <c r="F88" s="167">
        <f>'3.Todas las competencia(Fuente'!F347</f>
        <v>0</v>
      </c>
      <c r="G88" s="167">
        <f>'3.Todas las competencia(Fuente'!G347</f>
        <v>0</v>
      </c>
      <c r="H88" s="38">
        <f>'3.Todas las competencia(Fuente'!H347</f>
        <v>0</v>
      </c>
    </row>
    <row r="89" spans="1:8" ht="29.25" customHeight="1" x14ac:dyDescent="0.3">
      <c r="A89" s="313" t="str">
        <f>'3.Todas las competencia(Fuente'!A366</f>
        <v>AWA 2</v>
      </c>
      <c r="B89" s="313" t="str">
        <f>'3.Todas las competencia(Fuente'!B366</f>
        <v>SENSIBILIZACION Y EDUCACIÓN.
NIVEL 2</v>
      </c>
      <c r="C89" s="308" t="str">
        <f>'3.Todas las competencia(Fuente'!C366</f>
        <v>Planificar, gestionar y monitorear el desarrollo de actividades de sensibilización y educación utilizando los métodos y medios de comunicación apropiados.</v>
      </c>
      <c r="D89" s="282" t="str">
        <f>'3.Todas las competencia(Fuente'!D366</f>
        <v>● Políticas y procedimientos organizacionales
para sensibilización, educación y relaciones
públicas.
● Principios y prácticas de sensibilización,
comunicación y relaciones públicas.</v>
      </c>
      <c r="E89" s="283" t="str">
        <f>'3.Todas las competencia(Fuente'!E366</f>
        <v>CAC 2; COM 2; TRP 2; TEC 2; ADR 2</v>
      </c>
      <c r="F89" s="168" t="str">
        <f>'3.Todas las competencia(Fuente'!F366</f>
        <v>EXAMPLE PERFORMANCE CRITERIA</v>
      </c>
      <c r="G89" s="168" t="str">
        <f>'3.Todas las competencia(Fuente'!G366</f>
        <v>EXAMPLE MEANS OF ASSESSMENT</v>
      </c>
      <c r="H89" s="64" t="str">
        <f>'3.Todas las competencia(Fuente'!H366</f>
        <v>RECOMMENDED PRIOR COMPETENCE REQUIREMENTS FOR THE LEVEL</v>
      </c>
    </row>
    <row r="90" spans="1:8" ht="24.75" customHeight="1" x14ac:dyDescent="0.3">
      <c r="A90" s="371" t="str">
        <f>'3.Todas las competencia(Fuente'!A367</f>
        <v>Código</v>
      </c>
      <c r="B90" s="371" t="str">
        <f>'3.Todas las competencia(Fuente'!B367</f>
        <v>Declaración de la competencia. El individuo deberá ser capaz de:</v>
      </c>
      <c r="C90" s="141" t="str">
        <f>'3.Todas las competencia(Fuente'!C367</f>
        <v>Detalles, alcance y variaciones.
Una breve explicación de la competencia.</v>
      </c>
      <c r="D90" s="137" t="str">
        <f>'3.Todas las competencia(Fuente'!D367</f>
        <v>Principales requerimientos de conocimiento para la competencia.</v>
      </c>
      <c r="E90" s="103" t="str">
        <f>'3.Todas las competencia(Fuente'!E367</f>
        <v xml:space="preserve"> </v>
      </c>
      <c r="F90" s="172" t="str">
        <f>'3.Todas las competencia(Fuente'!F367</f>
        <v>Example performance criteria for certification</v>
      </c>
      <c r="G90" s="172" t="str">
        <f>'3.Todas las competencia(Fuente'!G367</f>
        <v>Example means of assessment</v>
      </c>
      <c r="H90" s="98" t="str">
        <f>'3.Todas las competencia(Fuente'!H367</f>
        <v>UNI; AWA 1; TRP 1; CAC 1</v>
      </c>
    </row>
    <row r="91" spans="1:8" ht="78" customHeight="1" x14ac:dyDescent="0.3">
      <c r="A91" s="360" t="str">
        <f>'3.Todas las competencia(Fuente'!A368</f>
        <v>AWA 2.1</v>
      </c>
      <c r="B91" s="361" t="str">
        <f>'3.Todas las competencia(Fuente'!B368</f>
        <v>Planifica , liderar e informar sobre programas de interpretación, concientización y educación.</v>
      </c>
      <c r="C91" s="362" t="str">
        <f>'3.Todas las competencia(Fuente'!C368</f>
        <v>● Desarrollar y liderar una variedad apropiada, diversa y efectiva de
mensajes y actividades interpretativas, de sensibilización y educativas
basadas en la estrategia de comunicación de un área protegida.
● Supervisar y desarrollar la capacidad de sensibilización en el personal.
● Gestionar y mantener instalaciones para sensibilización (por ejemplo,
centros de visitantes, museos, senderos interpretativos, etc.).
● Llevar a cabo evaluaciones de la efectividad e impacto de las
actividades de sensibilización.</v>
      </c>
      <c r="D91" s="13" t="str">
        <f>'3.Todas las competencia(Fuente'!D368</f>
        <v>● La estrategia de comunicación del AP.
● Detalles de grupos meta para la sensibilización.
● Una variedad de técnicas relevantes para la
interpretación, educación y sensibilización.</v>
      </c>
      <c r="E91" s="232">
        <f>'3.Todas las competencia(Fuente'!E368</f>
        <v>0</v>
      </c>
      <c r="F91" s="13" t="str">
        <f>'3.Todas las competencia(Fuente'!F368</f>
        <v>• Submit evidence of the successful delivery of a diverse programme of awareness/education/interpretation.
• Demonstrate supporting knowledge.</v>
      </c>
      <c r="G91" s="13" t="str">
        <f>'3.Todas las competencia(Fuente'!G368</f>
        <v>• Accreditation of prior qualifications and experience.
• Evidence portfolio assessment. 
• Testimony from supervisors and clients.
• Test of knowledge.</v>
      </c>
      <c r="H91" s="14">
        <f>'3.Todas las competencia(Fuente'!H368</f>
        <v>0</v>
      </c>
    </row>
    <row r="92" spans="1:8" ht="78" customHeight="1" x14ac:dyDescent="0.3">
      <c r="A92" s="360" t="str">
        <f>'3.Todas las competencia(Fuente'!A369</f>
        <v>AWA 2.2</v>
      </c>
      <c r="B92" s="361" t="str">
        <f>'3.Todas las competencia(Fuente'!B369</f>
        <v>Planificar y liderar la realización de actividades de sensibilización y educación “persona a persona”.</v>
      </c>
      <c r="C92" s="362" t="str">
        <f>'3.Todas las competencia(Fuente'!C369</f>
        <v>● Planifica , preparar y liderar presentaciones interpersonales (charlas,
caminatas guiadas, eventos educativos, etc.).
● Identificar e investigar sob e audiencias, temas y mensajes objetivo.
● Identificar oportunidades y técnicas interp etativas adecuadas.
● Preparar “guiones” y formatos para las actividades.
● Preparar “apoyos” necesarios, ayudas audiovisuales y otros
materiales.
● Ver también CAC.</v>
      </c>
      <c r="D92" s="13" t="str">
        <f>'3.Todas las competencia(Fuente'!D369</f>
        <v>● La estrategia de comunicación de un AP.
● Variedad de audiencias potenciales para
actividades de sensibilización en el AP.
● Diversidad de técnicas de interpretación
interpersonal y de comunicación.
● Uso de ayudas audiovisuales e informáticas
para apoyar presentaciones.</v>
      </c>
      <c r="E92" s="213">
        <f>'3.Todas las competencia(Fuente'!E369</f>
        <v>0</v>
      </c>
      <c r="F92" s="13" t="str">
        <f>'3.Todas las competencia(Fuente'!F369</f>
        <v>• Submit detailed plans for three types of interpersonal interpretive activity 
-  A formal scripted presentation.
-  A guided interpretive activity.
-  An interactive interpretive activity.
• Demonstrate supporting knowledge.</v>
      </c>
      <c r="G92" s="13" t="str">
        <f>'3.Todas las competencia(Fuente'!G369</f>
        <v>• Accreditation of prior qualifications and experience.
• Evidence portfolio assessment. 
• Testimony from supervisors and clients.
• Test of knowledge.</v>
      </c>
      <c r="H92" s="14">
        <f>'3.Todas las competencia(Fuente'!H369</f>
        <v>0</v>
      </c>
    </row>
    <row r="93" spans="1:8" ht="78" customHeight="1" x14ac:dyDescent="0.3">
      <c r="A93" s="360" t="str">
        <f>'3.Todas las competencia(Fuente'!A370</f>
        <v>AWA 2.3</v>
      </c>
      <c r="B93" s="361" t="str">
        <f>'3.Todas las competencia(Fuente'!B370</f>
        <v>Planifica , redactar y supervisar la producción de publicaciones,
exhibiciones y señalización.</v>
      </c>
      <c r="C93" s="362" t="str">
        <f>'3.Todas las competencia(Fuente'!C370</f>
        <v>● Desarrollar conceptos y textos para publicaciones impresas, paneles,
pantallas educativas e interactivas (interiores y exteriores), etc.
● Identificar e investigar públicos meta, temas y mensajes
● Redactar y editar texto adecuadamente.
● Identificar necesidades de gráficos, fotos, et
● Preparar informes para diseñadores y trabajar con ellos y con
impresores / productores, para que preparen el producto acabado.</v>
      </c>
      <c r="D93" s="13" t="str">
        <f>'3.Todas las competencia(Fuente'!D370</f>
        <v>● La estrategia de comunicación del AP.
● Variedad de opciones y especificaciones
básicas para medios impresos / publicados.
● Principios de escritura interpretativa / educativa.
● Principios y procesos de diseño e impresión /
publicación.</v>
      </c>
      <c r="E93" s="213">
        <f>'3.Todas las competencia(Fuente'!E370</f>
        <v>0</v>
      </c>
      <c r="F93" s="13" t="str">
        <f>'3.Todas las competencia(Fuente'!F370</f>
        <v>• Submit examples of two written interpretive items.
 - An interpretive sign board/panel
 - A leaflet or publication
• Demonstrate supporting knowledge.</v>
      </c>
      <c r="G93" s="13" t="str">
        <f>'3.Todas las competencia(Fuente'!G370</f>
        <v>• Accreditation of prior qualifications and experience.
• Evidence portfolio assessment. 
• Testimony from supervisors and clients.
• Test of knowledge.</v>
      </c>
      <c r="H93" s="14">
        <f>'3.Todas las competencia(Fuente'!H370</f>
        <v>0</v>
      </c>
    </row>
    <row r="94" spans="1:8" ht="78" customHeight="1" x14ac:dyDescent="0.3">
      <c r="A94" s="360" t="str">
        <f>'3.Todas las competencia(Fuente'!A371</f>
        <v>AWA 2.4</v>
      </c>
      <c r="B94" s="361" t="str">
        <f>'3.Todas las competencia(Fuente'!B371</f>
        <v>Planifica , supervisar la producción y la operación de exhibiciones basadas en tecnología.</v>
      </c>
      <c r="C94" s="362" t="str">
        <f>'3.Todas las competencia(Fuente'!C371</f>
        <v>● Desarrollar conceptos para pantallas y actividades tecnológicas
(p. ej. películas, presentaciones audiovisuales, pantallas táctiles,
exposiciones interactivas).
● Trabajar con especialistas para diseñar, construir e instalar
exhibiciones.
● Operar y dar mantenimiento a las exhibiciones.</v>
      </c>
      <c r="D94" s="13"/>
      <c r="E94" s="213"/>
      <c r="F94" s="13"/>
      <c r="G94" s="13"/>
      <c r="H94" s="14"/>
    </row>
    <row r="95" spans="1:8" ht="52.5" customHeight="1" x14ac:dyDescent="0.3">
      <c r="A95" s="360" t="str">
        <f>'3.Todas las competencia(Fuente'!A372</f>
        <v>AWA 2.5</v>
      </c>
      <c r="B95" s="361" t="str">
        <f>'3.Todas las competencia(Fuente'!B372</f>
        <v>Planificar y liderar eventos públicos especiales.</v>
      </c>
      <c r="C95" s="362" t="str">
        <f>'3.Todas las competencia(Fuente'!C372</f>
        <v>● Planificar y supervisar todos los aspectos de eventos especiales en un
área protegida (diseño, presupuesto, mercadeo, logística, publicidad,
organización).
● Por ejemplo, jornada de puertas abiertas, días de actividades
especiales, aperturas formales y lanzamientos, eventos de
entretenimiento.</v>
      </c>
      <c r="D95" s="13" t="str">
        <f>'3.Todas las competencia(Fuente'!D372</f>
        <v>● Principios y práctica de gestión de planificación
de eventos.</v>
      </c>
      <c r="E95" s="213">
        <f>'3.Todas las competencia(Fuente'!E372</f>
        <v>0</v>
      </c>
      <c r="F95" s="13" t="str">
        <f>'3.Todas las competencia(Fuente'!F372</f>
        <v>• Submit evidence of planning and organisation of a major event.
• Demonstrate supporting knowledge.</v>
      </c>
      <c r="G95" s="13" t="str">
        <f>'3.Todas las competencia(Fuente'!G372</f>
        <v>• Evidence portfolio assessment.
• Accreditation of prior qualifications and experience.
• Event report.</v>
      </c>
      <c r="H95" s="14">
        <f>'3.Todas las competencia(Fuente'!H372</f>
        <v>0</v>
      </c>
    </row>
    <row r="96" spans="1:8" ht="78" customHeight="1" x14ac:dyDescent="0.3">
      <c r="A96" s="360" t="str">
        <f>'3.Todas las competencia(Fuente'!A373</f>
        <v>AWA 2.6</v>
      </c>
      <c r="B96" s="361" t="str">
        <f>'3.Todas las competencia(Fuente'!B373</f>
        <v>Planificar y brindar actividades educativas formales.</v>
      </c>
      <c r="C96" s="362" t="str">
        <f>'3.Todas las competencia(Fuente'!C373</f>
        <v>● Desarrollar programas, planes de clase, materiales didácticos, etc.
vinculados con mallas curriculares de educación formal (en primaria,
secundaria o niveles universitarios).
● Evaluar los planes de estudio, programas de investigación y diseño,
identificar objetivos de ap endizaje.
● Trabajar con instructores / educadores.
● Brindar y evaluar lecciones y actividades de aprendizaje.</v>
      </c>
      <c r="D96" s="13" t="str">
        <f>'3.Todas las competencia(Fuente'!D373</f>
        <v>● Currícula educativa y requerimientos de las
actividades y programas educativos.
● Aspectos relevantes del área protegida para la
malla curricular educativa.
● Una variedad de técnicas de enseñanza y
aprendizaje.</v>
      </c>
      <c r="E96" s="232">
        <f>'3.Todas las competencia(Fuente'!E373</f>
        <v>0</v>
      </c>
      <c r="F96" s="13" t="str">
        <f>'3.Todas las competencia(Fuente'!F373</f>
        <v>• Obtain a formal educational qualification
• Plan, design and deliver two curriculum based lessons/educational activities and associated learning materials.
• Demonstrate supporting knowledge.</v>
      </c>
      <c r="G96" s="13" t="str">
        <f>'3.Todas las competencia(Fuente'!G373</f>
        <v>• Accreditation of prior qualifications and experience.
• Evidence portfolio assessment. 
• Observation/simulation assessment.
• Testimony from students.
• Test of knowledge.</v>
      </c>
      <c r="H96" s="14">
        <f>'3.Todas las competencia(Fuente'!H373</f>
        <v>0</v>
      </c>
    </row>
    <row r="97" spans="1:8" ht="40.5" customHeight="1" x14ac:dyDescent="0.3">
      <c r="A97" s="360" t="str">
        <f>'3.Todas las competencia(Fuente'!A374</f>
        <v>AWA 2.7</v>
      </c>
      <c r="B97" s="361" t="str">
        <f>'3.Todas las competencia(Fuente'!B374</f>
        <v>Gestionar y mantener la presencia en internet y redes sociales de un área protegida.</v>
      </c>
      <c r="C97" s="362" t="str">
        <f>'3.Todas las competencia(Fuente'!C374</f>
        <v>● Trabajar con especialistas para diseñar y desarrollar sitios web,
páginas de redes sociales, blogs, etc. y para establecer una presencia
en línea (ver también TEC 2).
● Mantener y actualizar la presencia en línea e interactuar de manera
efectiva con los usuarios.</v>
      </c>
      <c r="D97" s="13" t="str">
        <f>'3.Todas las competencia(Fuente'!D374</f>
        <v>● La estrategia de comunicación del AP.
● Todos los aspectos para establecer la presencia
en línea.
● Uso de las aplicaciones requeridas para
actualizar la presencia en línea.</v>
      </c>
      <c r="E97" s="232">
        <f>'3.Todas las competencia(Fuente'!E374</f>
        <v>0</v>
      </c>
      <c r="F97" s="13" t="str">
        <f>'3.Todas las competencia(Fuente'!F374</f>
        <v>• Submit regularly updated, successful online educational and awareness based presence for the PA.
• Demonstrate supporting knowledge.</v>
      </c>
      <c r="G97" s="13" t="str">
        <f>'3.Todas las competencia(Fuente'!G374</f>
        <v>• Accreditation of prior qualifications and experience.
• Evidence portfolio assessment. 
• Feedback on online presence.
• Test of knowledge.</v>
      </c>
      <c r="H97" s="14">
        <f>'3.Todas las competencia(Fuente'!H374</f>
        <v>0</v>
      </c>
    </row>
    <row r="98" spans="1:8" ht="67.5" customHeight="1" x14ac:dyDescent="0.3">
      <c r="A98" s="360" t="str">
        <f>'3.Todas las competencia(Fuente'!A375</f>
        <v>AWA 2.8</v>
      </c>
      <c r="B98" s="361" t="str">
        <f>'3.Todas las competencia(Fuente'!B375</f>
        <v>Trabajar con los medios de comunicación para brindar
información e historias sobre el área protegida.</v>
      </c>
      <c r="C98" s="362" t="str">
        <f>'3.Todas las competencia(Fuente'!C375</f>
        <v>● Identificar historias, mensajes y oportunidades para los medios de
comunicación.
● Realizar entrevistas de prensa, radio y televisión.
● Organizar eventos comunicacionales y trabajar con grupos de medios
de comunicación (equipos de filmación, giras de medios, etc.)
● Difundir información para los medios de comunicación (comunicados
de prensa, anuncios en línea, etc.).
● Mantener registros de cobertura de medios.</v>
      </c>
      <c r="D98" s="13" t="str">
        <f>'3.Todas las competencia(Fuente'!D375</f>
        <v>● El AP, sus valores y los mensajes que la
administración del AP desea comunicar a los
medios de comunicación.
● Principios y prácticas para el relacionamiento e
interacción con los medios de comunicación.
● Medios de comunicación relevantes y su
personal.</v>
      </c>
      <c r="E98" s="232">
        <f>'3.Todas las competencia(Fuente'!E375</f>
        <v>0</v>
      </c>
      <c r="F98" s="13" t="str">
        <f>'3.Todas las competencia(Fuente'!F375</f>
        <v>• Submit evidence of successful and varied media coverage of the PA.
• Demonstrate interview techniques.
• Demonstrate supporting knowledge.</v>
      </c>
      <c r="G98" s="13" t="str">
        <f>'3.Todas las competencia(Fuente'!G375</f>
        <v>• Accreditation of prior qualifications and experience.
• Evidence portfolio assessment. 
• Testimony from media specialists.
• Observation/simulation assessment.
• Test of knowledge.</v>
      </c>
      <c r="H98" s="14">
        <f>'3.Todas las competencia(Fuente'!H375</f>
        <v>0</v>
      </c>
    </row>
    <row r="99" spans="1:8" ht="46.8" x14ac:dyDescent="0.3">
      <c r="A99" s="341" t="str">
        <f>'3.Todas las competencia(Fuente'!A381</f>
        <v>CATEGORÍA</v>
      </c>
      <c r="B99" s="341" t="str">
        <f>'3.Todas las competencia(Fuente'!B381</f>
        <v>FLD. OPERACIONES DE CAMPO (TERRESTRES Y ACUÁTICAS) Y MANTENIMIENTO DE SITIO</v>
      </c>
      <c r="C99" s="326" t="str">
        <f>'3.Todas las competencia(Fuente'!C381</f>
        <v>Realización de trabajo de campo y tareas prácticas de forma correcta y segura.</v>
      </c>
      <c r="D99" s="140">
        <f>'3.Todas las competencia(Fuente'!D381</f>
        <v>0</v>
      </c>
      <c r="E99" s="231">
        <f>'3.Todas las competencia(Fuente'!E381</f>
        <v>0</v>
      </c>
      <c r="F99" s="167">
        <f>'3.Todas las competencia(Fuente'!F381</f>
        <v>0</v>
      </c>
      <c r="G99" s="167">
        <f>'3.Todas las competencia(Fuente'!G381</f>
        <v>0</v>
      </c>
      <c r="H99" s="38">
        <f>'3.Todas las competencia(Fuente'!H381</f>
        <v>0</v>
      </c>
    </row>
    <row r="100" spans="1:8" ht="42.75" customHeight="1" x14ac:dyDescent="0.3">
      <c r="A100" s="342" t="str">
        <f>'3.Todas las competencia(Fuente'!A383</f>
        <v>FLD 2</v>
      </c>
      <c r="B100" s="342" t="str">
        <f>'3.Todas las competencia(Fuente'!B383</f>
        <v>OPERACIONES DE CAMPO (TERRESTRES
Y ACUÁTICAS) Y MANTENIMIENTO DE
SITIO. NIVEL 2</v>
      </c>
      <c r="C100" s="327" t="str">
        <f>'3.Todas las competencia(Fuente'!C383</f>
        <v>Planificar, administrar y monitorear actividades en el campo.</v>
      </c>
      <c r="D100" s="282" t="str">
        <f>'3.Todas las competencia(Fuente'!D383</f>
        <v>● Políticas y procedimientos organizacionales para las operaciones de campo
● Conocimiento detallado de las tierras y las aguas del área protegida.
● Liderazgo en actividades al aire libre y tareas
prácticas.</v>
      </c>
      <c r="E100" s="283" t="str">
        <f>'3.Todas las competencia(Fuente'!E383</f>
        <v xml:space="preserve"> LAR 2; BIO 2; COM 2; TRP 2; AWA 2; TEC 2; ADR 2; CAC 2</v>
      </c>
      <c r="F100" s="168" t="str">
        <f>'3.Todas las competencia(Fuente'!F383</f>
        <v>EXAMPLE PERFORMANCE CRITERIA</v>
      </c>
      <c r="G100" s="168" t="str">
        <f>'3.Todas las competencia(Fuente'!G383</f>
        <v>EXAMPLE MEANS OF ASSESSMENT</v>
      </c>
      <c r="H100" s="64" t="str">
        <f>'3.Todas las competencia(Fuente'!H383</f>
        <v>RECOMMENDED PRIOR COMPETENCE REQUIREMENTS FOR THE LEVEL</v>
      </c>
    </row>
    <row r="101" spans="1:8" ht="38.25" customHeight="1" x14ac:dyDescent="0.3">
      <c r="A101" s="26" t="str">
        <f>'3.Todas las competencia(Fuente'!A384</f>
        <v>Código</v>
      </c>
      <c r="B101" s="26" t="str">
        <f>'3.Todas las competencia(Fuente'!B384</f>
        <v>Declaración de la competencia. El individuo deberá ser capaz de:</v>
      </c>
      <c r="C101" s="329" t="str">
        <f>'3.Todas las competencia(Fuente'!C384</f>
        <v>Detalles, alcance y variaciones.
Una breve explicación de la competencia.</v>
      </c>
      <c r="D101" s="145" t="str">
        <f>'3.Todas las competencia(Fuente'!D384</f>
        <v>Principales requerimientos de conocimiento para la competencia.</v>
      </c>
      <c r="E101" s="216" t="str">
        <f>'3.Todas las competencia(Fuente'!E384</f>
        <v xml:space="preserve"> </v>
      </c>
      <c r="F101" s="169" t="str">
        <f>'3.Todas las competencia(Fuente'!F384</f>
        <v>Example performance criteria for certification</v>
      </c>
      <c r="G101" s="169" t="str">
        <f>'3.Todas las competencia(Fuente'!G384</f>
        <v>Example means of assessment</v>
      </c>
      <c r="H101" s="36" t="str">
        <f>'3.Todas las competencia(Fuente'!H384</f>
        <v>UNI; FLD 1; CAC 1</v>
      </c>
    </row>
    <row r="102" spans="1:8" ht="66.75" customHeight="1" x14ac:dyDescent="0.3">
      <c r="A102" s="360" t="str">
        <f>'3.Todas las competencia(Fuente'!A385</f>
        <v>FLD 2.1</v>
      </c>
      <c r="B102" s="363" t="str">
        <f>'3.Todas las competencia(Fuente'!B385</f>
        <v>Planifica , liderar y preparar informes sobre caminatas y operaciones de campo.</v>
      </c>
      <c r="C102" s="362" t="str">
        <f>'3.Todas las competencia(Fuente'!C385</f>
        <v>● Planificar todos los aspectos logísticos de caminatas, expediciones,
patrullas, etc.
● Asegurar que el transporte, la comida, el campamento, el equipo de
campo y la seguridad sean adecuados para el número de participantes,
para la duración y el propósito de la caminata.
● Liderar las caminatas y garantizar el bienestar y la seguridad de los
participantes.
● Monitorear las actividades y preparar informes.</v>
      </c>
      <c r="D102" s="13" t="str">
        <f>'3.Todas las competencia(Fuente'!D385</f>
        <v>● Detalles del terreno del área, riesgos asociados y
necesidades de equipo.
● Procedimientos para emergencias y primeros
auxilios.</v>
      </c>
      <c r="E102" s="232">
        <f>'3.Todas las competencia(Fuente'!E385</f>
        <v>0</v>
      </c>
      <c r="F102" s="13" t="str">
        <f>'3.Todas las competencia(Fuente'!F385</f>
        <v>• Documented planning, organisation and leadership of 4 field trips including 2 overnight trips.
• Demonstrate supporting knowledge.</v>
      </c>
      <c r="G102" s="13" t="str">
        <f>'3.Todas las competencia(Fuente'!G385</f>
        <v>• Accreditation of prior qualifications and experience.
• Evidence portfolio assessment. 
• Field assessment by supervisor.
• Test of knowledge.</v>
      </c>
      <c r="H102" s="15">
        <f>'3.Todas las competencia(Fuente'!H385</f>
        <v>0</v>
      </c>
    </row>
    <row r="103" spans="1:8" ht="40.5" customHeight="1" x14ac:dyDescent="0.3">
      <c r="A103" s="360" t="str">
        <f>'3.Todas las competencia(Fuente'!A386</f>
        <v>FLD 2.2</v>
      </c>
      <c r="B103" s="363" t="str">
        <f>'3.Todas las competencia(Fuente'!B386</f>
        <v>Mantener tiendas de equipo de campo y suministros.</v>
      </c>
      <c r="C103" s="362" t="str">
        <f>'3.Todas las competencia(Fuente'!C386</f>
        <v>● Garantizar el almacenamiento seguro y el mantenimiento de equipos,
materiales y suministros para trabajo de campo.
● Mantener sistemas de registro de salida / entrada para equipos y
suministros.
● Mantener registros de inventario y solicitar la reposición de equipos y
suministros (ver también FRM 2).</v>
      </c>
      <c r="D103" s="13" t="str">
        <f>'3.Todas las competencia(Fuente'!D386</f>
        <v>● Las necesidades operativas de equipo de campo
y suministros para el AP.
● Requisitos de material y equipo para tareas de
trabajo frecuentes.
● Procedimientos para contratación y compra.</v>
      </c>
      <c r="E103" s="232">
        <f>'3.Todas las competencia(Fuente'!E386</f>
        <v>0</v>
      </c>
      <c r="F103" s="13" t="str">
        <f>'3.Todas las competencia(Fuente'!F386</f>
        <v>• Documented planning, organisation and leadership of stores and supplies.
• Demonstrate supporting knowledge.</v>
      </c>
      <c r="G103" s="13" t="str">
        <f>'3.Todas las competencia(Fuente'!G386</f>
        <v>• Accreditation of prior qualifications and experience.
• Evidence portfolio assessment. 
• Field assessment by supervisor.
• Test of knowledge.</v>
      </c>
      <c r="H103" s="15">
        <f>'3.Todas las competencia(Fuente'!H386</f>
        <v>0</v>
      </c>
    </row>
    <row r="104" spans="1:8" ht="112.5" customHeight="1" x14ac:dyDescent="0.3">
      <c r="A104" s="360" t="str">
        <f>'3.Todas las competencia(Fuente'!A387</f>
        <v>FLD 2.3</v>
      </c>
      <c r="B104" s="363" t="str">
        <f>'3.Todas las competencia(Fuente'!B387</f>
        <v>Planifica , liderar e informar sobre la construcción a
pequeña escala, paisajismo y obras de mantenimiento.</v>
      </c>
      <c r="C104" s="362" t="str">
        <f>'3.Todas las competencia(Fuente'!C387</f>
        <v>● Planificar y organizar la instalación correcta de estructuras no ingenieriles
(por ejemplo, mojones de límites, caminos, senderos, áreas de
descanso, sitios de picnic, basureros y estructuras asociadas).
● Planificar y organizar trabajos físicos y de paisajismo según sea necesario
(por ejemplo, control de la erosión, obras de drenaje, reforestación).
● Interpretar planos y especificaciones
● Especificar y obtener los materiales y equipos necesarios
● Supervisar que la construcción y el mantenimiento se den de manera
adecuada y segura.
● Establecer programas de verificación y mantenimiento de las
instalaciones (caminos, senderos, construcciones).
● Especificar los equerimientos para el mantenimiento y la reparación.</v>
      </c>
      <c r="D104" s="13" t="str">
        <f>'3.Todas las competencia(Fuente'!D387</f>
        <v>● Interpretación de esquemas y planos.
● Técnicas de construcción.
● Técnicas duras y suaves de paisajismo.
● Levantamiento y delimitación básica del sitio.
● Cálculo sobre cantidad de materiales requeridos.
● Procedimientos de adquisición y compra.</v>
      </c>
      <c r="E104" s="232">
        <f>'3.Todas las competencia(Fuente'!E387</f>
        <v>0</v>
      </c>
      <c r="F104" s="13" t="str">
        <f>'3.Todas las competencia(Fuente'!F387</f>
        <v>• Documented planning, organisation and leadership of 3 different small scale construction or maintenance projects.
• Demonstrate supporting knowledge.</v>
      </c>
      <c r="G104" s="13" t="str">
        <f>'3.Todas las competencia(Fuente'!G387</f>
        <v>• Accreditation of prior qualifications and experience.
• Evidence portfolio assessment. 
• Field assessment by supervisor.
• Test of knowledge.</v>
      </c>
      <c r="H104" s="15">
        <f>'3.Todas las competencia(Fuente'!H387</f>
        <v>0</v>
      </c>
    </row>
    <row r="105" spans="1:8" ht="65.25" customHeight="1" x14ac:dyDescent="0.3">
      <c r="A105" s="360" t="str">
        <f>'3.Todas las competencia(Fuente'!A388</f>
        <v>FLD 2.4</v>
      </c>
      <c r="B105" s="363" t="str">
        <f>'3.Todas las competencia(Fuente'!B388</f>
        <v>Planifica , liderar e informar sobre búsqueda, rescate
y respuesta a emergencias.</v>
      </c>
      <c r="C105" s="362" t="str">
        <f>'3.Todas las competencia(Fuente'!C388</f>
        <v>● Organizar grupos de búsqueda, logística y procedimientos.
● Organizar la evacuación de víctimas.
● Coordinar con los servicios de emergencia y otros servicios de
búsqueda y rescate.
● Usar técnicas especiales de acuerdo con las condiciones de un área
protegida (por ejemplo, montañosa, acuática).
● Preparar informes y documentación requerida.</v>
      </c>
      <c r="D105" s="13" t="str">
        <f>'3.Todas las competencia(Fuente'!D388</f>
        <v>● Buen conocimiento de las tierras y las aguas del
AP.
● Técnicas y procedimientos de búsqueda y
rescate.
● Procedimientos de primeros auxilios y gestión de
siniestros.</v>
      </c>
      <c r="E105" s="232">
        <f>'3.Todas las competencia(Fuente'!E388</f>
        <v>0</v>
      </c>
      <c r="F105" s="13" t="str">
        <f>'3.Todas las competencia(Fuente'!F388</f>
        <v>• Documented planning, organisation and leadership of 2 search and rescue operations.
• Demonstrate supporting knowledge.</v>
      </c>
      <c r="G105" s="13" t="str">
        <f>'3.Todas las competencia(Fuente'!G388</f>
        <v>• Accreditation of prior qualifications and experience.
• Evidence portfolio assessment. 
• Field assessment by supervisor.
• Test of knowledge.</v>
      </c>
      <c r="H105" s="15">
        <f>'3.Todas las competencia(Fuente'!H388</f>
        <v>0</v>
      </c>
    </row>
    <row r="106" spans="1:8" ht="65.25" customHeight="1" x14ac:dyDescent="0.3">
      <c r="A106" s="360" t="str">
        <f>'3.Todas las competencia(Fuente'!A389</f>
        <v>FLD 2.5</v>
      </c>
      <c r="B106" s="363" t="str">
        <f>'3.Todas las competencia(Fuente'!B389</f>
        <v>Planifica , liderar e informar sobre gestión de residuos y control de contaminación.</v>
      </c>
      <c r="C106" s="362" t="str">
        <f>'3.Todas las competencia(Fuente'!C389</f>
        <v>● Organizar actividades regulares de recolección y gestión de residuos.
● Organizar acciones especiales de recolección de residuos y limpieza
de sitio.
● Monitorear posibles fuentes de contaminación en un área protegida (por
ejemplo, vertederos de desechos, depósitos de combustible, aguas
negras y aguas residuales, uso de productos químicos, etc.
● Responder a incidentes de contaminación.</v>
      </c>
      <c r="D106" s="13" t="str">
        <f>'3.Todas las competencia(Fuente'!D389</f>
        <v xml:space="preserve">● Fuentes de desechos sólidos y procedimientos
de recolección y eliminación.
● Otras fuentes reales y potenciales de contaminación.
● Medidas de prevención y control de la
contaminación.
● Procedimientos y equipos de respuesta ante la
contaminación. </v>
      </c>
      <c r="E106" s="232">
        <f>'3.Todas las competencia(Fuente'!E389</f>
        <v>0</v>
      </c>
      <c r="F106" s="13" t="str">
        <f>'3.Todas las competencia(Fuente'!F389</f>
        <v>• Documented planning, organisation and leadership of regular and special activities for waste collection/disposal and pollution prevention/control.
• Demonstrate supporting knowledge.</v>
      </c>
      <c r="G106" s="13" t="str">
        <f>'3.Todas las competencia(Fuente'!G389</f>
        <v>• Accreditation of prior qualifications and experience.
• Evidence portfolio assessment. 
• Field assessment by supervisor.
• Test of knowledge.</v>
      </c>
      <c r="H106" s="15">
        <f>'3.Todas las competencia(Fuente'!H389</f>
        <v>0</v>
      </c>
    </row>
    <row r="107" spans="1:8" ht="108" customHeight="1" x14ac:dyDescent="0.3">
      <c r="A107" s="360" t="str">
        <f>'3.Todas las competencia(Fuente'!A390</f>
        <v>FLD 2.6</v>
      </c>
      <c r="B107" s="363" t="str">
        <f>'3.Todas las competencia(Fuente'!B390</f>
        <v>Planificar , liderar e informar sobre actividades de prevención y control de incendios.</v>
      </c>
      <c r="C107" s="362" t="str">
        <f>'3.Todas las competencia(Fuente'!C390</f>
        <v>● Planificar actividades de p evención y control de incendios.
● Organizar y supervisar acciones de vigilancia de incendios.
● Mantener rondas cortafuegos, señalización y otras medidas preventivas.
● Mantener equipos para el combate de incendios.
● Liderar equipos en el campo para combatir y controlar incendios forestales.
● Cumplir con los procedimientos operativos y de seguridad requeridos.
● Coordinar otros servicios de control de incendios.
● Preparación de informes y documentación requerida.</v>
      </c>
      <c r="D107" s="13" t="str">
        <f>'3.Todas las competencia(Fuente'!D390</f>
        <v>● Riesgos de incendio para el AP.
● Planes y procedimientos para gestión / respuesta
ante incendios en el AP.
● Técnicas, equipos y procedimientos requeridos.
para prevención / control de incendios.</v>
      </c>
      <c r="E107" s="232">
        <f>'3.Todas las competencia(Fuente'!E390</f>
        <v>0</v>
      </c>
      <c r="F107" s="13" t="str">
        <f>'3.Todas las competencia(Fuente'!F390</f>
        <v>• Documented planning, organisation and leadership of fire prevention, control and response activities over one fire season.
• Demonstrate supporting knowledge.</v>
      </c>
      <c r="G107" s="13" t="str">
        <f>'3.Todas las competencia(Fuente'!G390</f>
        <v>• Accreditation of prior qualifications and experience.
• Evidence portfolio assessment. 
• Field assessment by supervisor.
• Test of knowledge.</v>
      </c>
      <c r="H107" s="15">
        <f>'3.Todas las competencia(Fuente'!H390</f>
        <v>0</v>
      </c>
    </row>
    <row r="108" spans="1:8" ht="21" x14ac:dyDescent="0.3">
      <c r="A108" s="318" t="str">
        <f>'3.Todas las competencia(Fuente'!A411</f>
        <v>CATEGORÍA</v>
      </c>
      <c r="B108" s="341" t="str">
        <f>'3.Todas las competencia(Fuente'!B411</f>
        <v>TEC. TECNOLOGÍA</v>
      </c>
      <c r="C108" s="326" t="str">
        <f>'3.Todas las competencia(Fuente'!C411</f>
        <v>Uso de tecnología para apoyar el manejo de las áreas protegidas.</v>
      </c>
      <c r="D108" s="125">
        <f>'3.Todas las competencia(Fuente'!D411</f>
        <v>0</v>
      </c>
      <c r="E108" s="231">
        <f>'3.Todas las competencia(Fuente'!E411</f>
        <v>0</v>
      </c>
      <c r="F108" s="167">
        <f>'3.Todas las competencia(Fuente'!F411</f>
        <v>0</v>
      </c>
      <c r="G108" s="167">
        <f>'3.Todas las competencia(Fuente'!G411</f>
        <v>0</v>
      </c>
      <c r="H108" s="38">
        <f>'3.Todas las competencia(Fuente'!H411</f>
        <v>0</v>
      </c>
    </row>
    <row r="109" spans="1:8" ht="38.25" customHeight="1" x14ac:dyDescent="0.3">
      <c r="A109" s="342" t="str">
        <f>'3.Todas las competencia(Fuente'!A413</f>
        <v>TEC 2</v>
      </c>
      <c r="B109" s="342" t="str">
        <f>'3.Todas las competencia(Fuente'!B413</f>
        <v>TECNOLOGIA.
NIVEL 2</v>
      </c>
      <c r="C109" s="327" t="str">
        <f>'3.Todas las competencia(Fuente'!C413</f>
        <v>Usar y adaptar la tecnología para apoyar el trabajo en las áreas protegidas.</v>
      </c>
      <c r="D109" s="282" t="str">
        <f>'3.Todas las competencia(Fuente'!D413</f>
        <v>● Políticas y procedimientos organizacionales para el uso de tecnologías de la información.
● Variedad de tecnologías disponibles y su
aplicabilidad al trabajo en áreas protegidas.</v>
      </c>
      <c r="E109" s="288" t="str">
        <f>'3.Todas las competencia(Fuente'!E413</f>
        <v xml:space="preserve"> Potencialmente todas en los niveles 2/3/4</v>
      </c>
      <c r="F109" s="175" t="str">
        <f>'3.Todas las competencia(Fuente'!F413</f>
        <v>EXAMPLE PERFORMANCE CRITERIA</v>
      </c>
      <c r="G109" s="175" t="str">
        <f>'3.Todas las competencia(Fuente'!G413</f>
        <v>EXAMPLE MEANS OF ASSESSMENT</v>
      </c>
      <c r="H109" s="96" t="str">
        <f>'3.Todas las competencia(Fuente'!H413</f>
        <v>RECOMMENDED PRIOR COMPETENCE REQUIREMENTS FOR THE LEVEL</v>
      </c>
    </row>
    <row r="110" spans="1:8" ht="51.75" customHeight="1" x14ac:dyDescent="0.3">
      <c r="A110" s="26" t="str">
        <f>'3.Todas las competencia(Fuente'!A414</f>
        <v>Código</v>
      </c>
      <c r="B110" s="26" t="str">
        <f>'3.Todas las competencia(Fuente'!B414</f>
        <v>Declaración de la competencia. El individuo deberá ser capaz de:</v>
      </c>
      <c r="C110" s="329" t="str">
        <f>'3.Todas las competencia(Fuente'!C414</f>
        <v>Detalles, alcance y variaciones.
Una breve explicación de la competencia.</v>
      </c>
      <c r="D110" s="137" t="str">
        <f>'3.Todas las competencia(Fuente'!D414</f>
        <v>Principales requerimientos de conocimiento para la competencia.</v>
      </c>
      <c r="E110" s="187" t="str">
        <f>'3.Todas las competencia(Fuente'!E414</f>
        <v xml:space="preserve"> </v>
      </c>
      <c r="F110" s="172" t="str">
        <f>'3.Todas las competencia(Fuente'!F414</f>
        <v>Example performance criteria for certification</v>
      </c>
      <c r="G110" s="172" t="str">
        <f>'3.Todas las competencia(Fuente'!G414</f>
        <v>Example means of assessment</v>
      </c>
      <c r="H110" s="98" t="str">
        <f>'3.Todas las competencia(Fuente'!H414</f>
        <v>UNI; TEC 1; CAC 1</v>
      </c>
    </row>
    <row r="111" spans="1:8" ht="151.80000000000001" x14ac:dyDescent="0.3">
      <c r="A111" s="360" t="str">
        <f>'3.Todas las competencia(Fuente'!A415</f>
        <v>TEC 2.1</v>
      </c>
      <c r="B111" s="361" t="str">
        <f>'3.Todas las competencia(Fuente'!B415</f>
        <v>Operar y darle mantenimiento a computadoras para
funciones avanzadas.</v>
      </c>
      <c r="C111" s="362" t="str">
        <f>'3.Todas las competencia(Fuente'!C415</f>
        <v>● Utilizar y administrar bases de datos, aplicaciones, hojas de cálculo y otras
aplicaciones y dispositivos de uso frecuente.
● Utilizar redes y servidores locales.
● Resolver problemas frecuentes y realizar mantenimiento y actualizaciones
(hardware y software).
● Garantizar el uso seguro de sistemas informáticos (detección de virus,
actualización de software, respaldos, etc.).
● Usar y dar mantenimiento a dispositivos (impresoras, escáneres, plotters,
etc.).
● Utilizar plataformas disponibles (PC, Mac, tableta, teléfono inteligente,
etc.).</v>
      </c>
      <c r="D111" s="13" t="str">
        <f>'3.Todas las competencia(Fuente'!D415</f>
        <v>● Principios informáticos avanzados y operación.
● Usos del software requerido, hardware,
aplicaciones, etc.
● Uso de plataformas relevantes (PC, Mac,
tabletas, teléfonos inteligentes, etc.).
● Buenas prácticas para un uso seguro.</v>
      </c>
      <c r="E111" s="213">
        <f>'3.Todas las competencia(Fuente'!E415</f>
        <v>0</v>
      </c>
      <c r="F111" s="13" t="str">
        <f>'3.Todas las competencia(Fuente'!F415</f>
        <v>• Submit evidence of use of computers for a range of basic everyday functions.
• Demonstrate supporting knowledge.</v>
      </c>
      <c r="G111" s="13" t="str">
        <f>'3.Todas las competencia(Fuente'!G415</f>
        <v>• Evidence portfolio assessment. 
• Accreditation of prior qualifications and experience.
• Practical test.
• Observation.
• Test of knowledge.</v>
      </c>
      <c r="H111" s="14">
        <f>'3.Todas las competencia(Fuente'!H415</f>
        <v>0</v>
      </c>
    </row>
    <row r="112" spans="1:8" ht="60.75" customHeight="1" x14ac:dyDescent="0.3">
      <c r="A112" s="360" t="str">
        <f>'3.Todas las competencia(Fuente'!A416</f>
        <v>TEC 2.2</v>
      </c>
      <c r="B112" s="361" t="str">
        <f>'3.Todas las competencia(Fuente'!B416</f>
        <v>Utilizar la tecnología en línea para funciones
avanzadas.</v>
      </c>
      <c r="C112" s="362" t="str">
        <f>'3.Todas las competencia(Fuente'!C416</f>
        <v>● Utilizar herramientas y servicios en línea para la recopilación de datos,
la difusión y gestión, sensibilización y visibilidad, comunicación,
colaboración, etc.
● Utilizar redes sociales, sitios web, cuestionarios en línea, bases de datos
en línea, etc.
● Utilizar y dar mantenimiento a conexiones en línea y accesorios
relacionados.</v>
      </c>
      <c r="D112" s="13" t="str">
        <f>'3.Todas las competencia(Fuente'!D416</f>
        <v>● Herramientas en línea disponibles y sus usos
(según plataforma / dispositivo).
● Buenas prácticas para el uso de internet y
conexión de computadoras.</v>
      </c>
      <c r="E112" s="213">
        <f>'3.Todas las competencia(Fuente'!E416</f>
        <v>0</v>
      </c>
      <c r="F112" s="13" t="str">
        <f>'3.Todas las competencia(Fuente'!F416</f>
        <v>• Submit evidence of use of connected computers for a range of functions.
• Demonstrate supporting knowledge.</v>
      </c>
      <c r="G112" s="13" t="str">
        <f>'3.Todas las competencia(Fuente'!G416</f>
        <v>• Evidence portfolio assessment. 
• Accreditation of prior qualifications and experience.
• Practical test.
• Observation.
• Test of knowledge.</v>
      </c>
      <c r="H112" s="14">
        <f>'3.Todas las competencia(Fuente'!H416</f>
        <v>0</v>
      </c>
    </row>
    <row r="113" spans="1:8" ht="124.2" x14ac:dyDescent="0.3">
      <c r="A113" s="360" t="str">
        <f>'3.Todas las competencia(Fuente'!A417</f>
        <v>TEC 2.3</v>
      </c>
      <c r="B113" s="361" t="str">
        <f>'3.Todas las competencia(Fuente'!B417</f>
        <v>Administrar y mantener sistemas informáticos y
redes.</v>
      </c>
      <c r="C113" s="362" t="str">
        <f>'3.Todas las competencia(Fuente'!C417</f>
        <v>● Supervisar la gestión y el mantenimiento de los sistemas informáticos y el
equipamiento, así como brindar soporte a usuarios.
● Asegurar el mantenimiento, actualización, etc. de computadoras y accesorios.
● Garantizar la disponibilidad, registro y actualización de software.
● Garantizar el correcto funcionamiento de las redes informáticas.
● Desarrollar estándares y protocolos para sistemas informáticos y uso de redes.
● Mantener servidores centrales.
● Garantizar la seguridad de los datos (comprobaciones de virus,
cortafuegos, copias de seguridad, actualizaciones, etc.).</v>
      </c>
      <c r="D113" s="13" t="str">
        <f>'3.Todas las competencia(Fuente'!D417</f>
        <v>● Gestión y mantenimiento de sistemas
informáticos. (hardware y software).
● Creación, gestión y mantenimiento de redes.
● Seguridad de red, mantenimiento y respaldo.
● Disponibilidad de hardware y software,
incluyendo productos de código abierto.</v>
      </c>
      <c r="E113" s="213">
        <f>'3.Todas las competencia(Fuente'!E417</f>
        <v>0</v>
      </c>
      <c r="F113" s="13" t="str">
        <f>'3.Todas las competencia(Fuente'!F417</f>
        <v xml:space="preserve">• Submit evidence of successful management of IT across a protected area administration. 
• Submit evidence of management of a network for a range of functions.
• Demonstrate supporting knowledge.
</v>
      </c>
      <c r="G113" s="13" t="str">
        <f>'3.Todas las competencia(Fuente'!G417</f>
        <v>• Evidence portfolio assessment. 
• Accreditation of prior qualifications and experience.
• Practical test.
• Test of knowledge.</v>
      </c>
      <c r="H113" s="14">
        <f>'3.Todas las competencia(Fuente'!H417</f>
        <v>0</v>
      </c>
    </row>
    <row r="114" spans="1:8" ht="44.25" customHeight="1" x14ac:dyDescent="0.3">
      <c r="A114" s="360" t="str">
        <f>'3.Todas las competencia(Fuente'!A418</f>
        <v>TEC 2.4</v>
      </c>
      <c r="B114" s="361" t="str">
        <f>'3.Todas las competencia(Fuente'!B418</f>
        <v>Gestionar y mantener datos digitales y recursos informáticos.</v>
      </c>
      <c r="C114" s="362" t="str">
        <f>'3.Todas las competencia(Fuente'!C418</f>
        <v>● Administrar y actualizar bases de datos (por ejemplo, registros de vida
silvestre, registros de visitantes, gestión de información de infracciones
e infractores, estadísticas, etc.) utilizando aplicaciones genéricas o
especializadas.
● Brindar acceso confiable a los datos para su análisis y uso como
planificación de soporte y gestión</v>
      </c>
      <c r="D114" s="13" t="str">
        <f>'3.Todas las competencia(Fuente'!D418</f>
        <v>● Principios de diseño y uso de bases de datos.
● Uso específico de aplicaciones utilizadas en la
AP.
● Principios de gestión de información,
almacenamiento, registro y recuperación.</v>
      </c>
      <c r="E114" s="213">
        <f>'3.Todas las competencia(Fuente'!E418</f>
        <v>0</v>
      </c>
      <c r="F114" s="13" t="str">
        <f>'3.Todas las competencia(Fuente'!F418</f>
        <v>• Submit evidence of collation and management of extensive information in a database. 
• Submit reliable and timely responses to requests for production of data and reports.
• Demonstrate supporting knowledge.</v>
      </c>
      <c r="G114" s="13" t="str">
        <f>'3.Todas las competencia(Fuente'!G418</f>
        <v>• Evidence portfolio assessment. 
• Accreditation of prior qualifications and experience.
• Practical test.
• Observation.
• Test of knowledge.</v>
      </c>
      <c r="H114" s="14">
        <f>'3.Todas las competencia(Fuente'!H418</f>
        <v>0</v>
      </c>
    </row>
    <row r="115" spans="1:8" ht="82.5" customHeight="1" x14ac:dyDescent="0.3">
      <c r="A115" s="360" t="str">
        <f>'3.Todas las competencia(Fuente'!A419</f>
        <v>TEC 2.5</v>
      </c>
      <c r="B115" s="361" t="str">
        <f>'3.Todas las competencia(Fuente'!B419</f>
        <v>Operar Sistemas de Información Geográfica (SIG) y aplicaciones relacionadas.</v>
      </c>
      <c r="C115" s="362" t="str">
        <f>'3.Todas las competencia(Fuente'!C419</f>
        <v>● Operar paquetes SIG de uso cotidiano.
● Agregar información espacial.
● Analizar la información.
● Preparación de mapas e informes.
● NOTA: esta competencia se relaciona con la operación y actualización
de los SIG existentes, no con el establecimiento, programación y
personalización de sistemas SIG.</v>
      </c>
      <c r="D115" s="13" t="str">
        <f>'3.Todas las competencia(Fuente'!D419</f>
        <v>● Principios de SIG y uso de bases de datos.
● Posibles usos de SIG como herramienta para la
gestión del AP.</v>
      </c>
      <c r="E115" s="213">
        <f>'3.Todas las competencia(Fuente'!E419</f>
        <v>0</v>
      </c>
      <c r="F115" s="13" t="str">
        <f>'3.Todas las competencia(Fuente'!F419</f>
        <v>• Submit evidence of productive use of GIS to support information management, analysis, presentation and planning of the PA.
• Demonstrate supporting knowledge.</v>
      </c>
      <c r="G115" s="13" t="str">
        <f>'3.Todas las competencia(Fuente'!G419</f>
        <v>• Evidence portfolio assessment. 
• Accreditation of prior qualifications and experience.
• Practical test.
• Observation.
• Test of knowledge.</v>
      </c>
      <c r="H115" s="14">
        <f>'3.Todas las competencia(Fuente'!H419</f>
        <v>0</v>
      </c>
    </row>
    <row r="116" spans="1:8" ht="138" x14ac:dyDescent="0.3">
      <c r="A116" s="360" t="str">
        <f>'3.Todas las competencia(Fuente'!A420</f>
        <v>TEC 2.6</v>
      </c>
      <c r="B116" s="361" t="str">
        <f>'3.Todas las competencia(Fuente'!B420</f>
        <v>Utilizar tecnología avanzada para apoyar el manejo de áreas protegidas.</v>
      </c>
      <c r="C116" s="362" t="str">
        <f>'3.Todas las competencia(Fuente'!C420</f>
        <v>● Operar y mantener apoyos tecnológicos especializados según
necesidades particulares y tecnología disponible. Por ejemplo:
– Usos avanzados de SIG para modelado, análisis espacial, optimización, etc.
– Monitoreo remoto y tecnología de seguimiento para monitorear la vida
silvestre, visitantes, amenazas, etc.
– Nuevas tecnologías como instalaciones solares, tratamiento UV para
residuos
– Presentaciones audiovisuales e instalaciones interactivas en los centros
de visitas y
– Dispositivos y aplicaciones para la recolección de datos en el campo.</v>
      </c>
      <c r="D116" s="13" t="str">
        <f>'3.Todas las competencia(Fuente'!D420</f>
        <v>● Tecnología disponible, sus usos y limitaciones.
● Características y funcionamiento de
herramientas tecnológicas específicas.</v>
      </c>
      <c r="E116" s="213">
        <f>'3.Todas las competencia(Fuente'!E420</f>
        <v>0</v>
      </c>
      <c r="F116" s="13" t="str">
        <f>'3.Todas las competencia(Fuente'!F420</f>
        <v>• Submit evidence of extensive and productive use of an advanced technology to support PA management.
• Demonstrate supporting knowledge.</v>
      </c>
      <c r="G116" s="13" t="str">
        <f>'3.Todas las competencia(Fuente'!G420</f>
        <v>• Evidence portfolio assessment. 
• Accreditation of prior qualifications and experience.
• Practical test.
• Observation.
• Test of knowledge.</v>
      </c>
      <c r="H116" s="14">
        <f>'3.Todas las competencia(Fuente'!H420</f>
        <v>0</v>
      </c>
    </row>
  </sheetData>
  <sheetProtection algorithmName="SHA-512" hashValue="RvoiVs098+Y/NFetzN6/sAVRnQXaQcS2SBSD4SZuWbnmSMiHzo334YgeNj8tkKBbGalBgIYd3zXuJYDmE2q/RA==" saltValue="UNqJQje2/r/HucvDPxAR1g==" spinCount="100000" sheet="1" objects="1" scenarios="1" autoFilter="0"/>
  <pageMargins left="0.23622047244094491" right="0.23622047244094491" top="0.39370078740157483" bottom="0.39370078740157483" header="0.31496062992125984" footer="0.31496062992125984"/>
  <pageSetup paperSize="9" orientation="landscape" horizontalDpi="4294967292" r:id="rId1"/>
  <headerFooter>
    <oddFooter>&amp;CCompetence details Level 2. Page &amp;P.</oddFooter>
  </headerFooter>
  <rowBreaks count="8" manualBreakCount="8">
    <brk id="9" max="16383" man="1"/>
    <brk id="37" max="16383" man="1"/>
    <brk id="52" max="16383" man="1"/>
    <brk id="66" max="16383" man="1"/>
    <brk id="76" max="16383" man="1"/>
    <brk id="87" max="16383" man="1"/>
    <brk id="98" max="16383" man="1"/>
    <brk id="10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249977111117893"/>
  </sheetPr>
  <dimension ref="A1:H90"/>
  <sheetViews>
    <sheetView showZeros="0" view="pageBreakPreview" zoomScale="60" zoomScaleNormal="100" workbookViewId="0"/>
  </sheetViews>
  <sheetFormatPr defaultColWidth="9.109375" defaultRowHeight="15.6" x14ac:dyDescent="0.3"/>
  <cols>
    <col min="1" max="1" width="19" style="306" customWidth="1"/>
    <col min="2" max="2" width="41.21875" style="306" customWidth="1"/>
    <col min="3" max="3" width="90.109375" customWidth="1"/>
    <col min="4" max="4" width="49.109375" customWidth="1"/>
    <col min="5" max="5" width="33" customWidth="1"/>
    <col min="6" max="8" width="41.5546875" customWidth="1"/>
  </cols>
  <sheetData>
    <row r="1" spans="1:8" ht="31.2" x14ac:dyDescent="0.3">
      <c r="A1" s="334" t="str">
        <f>'3.Todas las competencia(Fuente'!A2</f>
        <v>GRUPO</v>
      </c>
      <c r="B1" s="334" t="str">
        <f>'3.Todas las competencia(Fuente'!B2</f>
        <v>A. PLANIFICACIÓN, GESTIÓN Y ADMINISTRACIÓN</v>
      </c>
      <c r="C1" s="321" t="str">
        <f>'3.Todas las competencia(Fuente'!C2</f>
        <v>Planificación, manejo y administración de áreas protegidas.</v>
      </c>
      <c r="D1" s="105">
        <f>'3.Todas las competencia(Fuente'!D2</f>
        <v>0</v>
      </c>
      <c r="E1" s="224">
        <f>'3.Todas las competencia(Fuente'!E2</f>
        <v>0</v>
      </c>
      <c r="F1" s="154" t="str">
        <f>'3.Todas las competencia(Fuente'!F2</f>
        <v xml:space="preserve">Not  translated </v>
      </c>
      <c r="G1" s="154" t="str">
        <f>'3.Todas las competencia(Fuente'!G2</f>
        <v xml:space="preserve">Not  translated </v>
      </c>
      <c r="H1" s="74" t="str">
        <f>'3.Todas las competencia(Fuente'!H2</f>
        <v xml:space="preserve">Not  translated </v>
      </c>
    </row>
    <row r="2" spans="1:8" ht="31.2" x14ac:dyDescent="0.3">
      <c r="A2" s="335" t="str">
        <f>'3.Todas las competencia(Fuente'!A60</f>
        <v>CATEGORÍA</v>
      </c>
      <c r="B2" s="335" t="str">
        <f>'3.Todas las competencia(Fuente'!B60</f>
        <v>HRM. GESTIÓN DE RECURSOS HUMANOS</v>
      </c>
      <c r="C2" s="322" t="str">
        <f>'3.Todas las competencia(Fuente'!C60</f>
        <v>Establecer una fuerza laboral para áreas protegidas que sea adecuada, competente, bien administrada y apoyada.</v>
      </c>
      <c r="D2" s="107" t="str">
        <f>'3.Todas las competencia(Fuente'!D60</f>
        <v xml:space="preserve"> </v>
      </c>
      <c r="E2" s="225">
        <f>'3.Todas las competencia(Fuente'!E60</f>
        <v>0</v>
      </c>
      <c r="F2" s="161">
        <f>'3.Todas las competencia(Fuente'!F60</f>
        <v>0</v>
      </c>
      <c r="G2" s="162">
        <f>'3.Todas las competencia(Fuente'!G60</f>
        <v>0</v>
      </c>
      <c r="H2" s="76">
        <f>'3.Todas las competencia(Fuente'!H60</f>
        <v>0</v>
      </c>
    </row>
    <row r="3" spans="1:8" ht="62.4" x14ac:dyDescent="0.3">
      <c r="A3" s="336" t="str">
        <f>'3.Todas las competencia(Fuente'!A85</f>
        <v>HRM 1</v>
      </c>
      <c r="B3" s="336" t="str">
        <f>'3.Todas las competencia(Fuente'!B85</f>
        <v>GESTION DE RECURSOS HUMANOS.
NIVEL 1</v>
      </c>
      <c r="C3" s="323" t="str">
        <f>'3.Todas las competencia(Fuente'!C85</f>
        <v>Supervisar e instruir a pequeños equipos de trabajo para completar tareas.</v>
      </c>
      <c r="D3" s="277" t="str">
        <f>'3.Todas las competencia(Fuente'!D85</f>
        <v xml:space="preserve">●Políticas y procedimientos operativos relevantes.
●Principios de supervisión y gestión.
●Habilidades de comunicación.
</v>
      </c>
      <c r="E3" s="275" t="str">
        <f>'3.Todas las competencia(Fuente'!E85</f>
        <v>FRM 1; CAC 1; TEC 1; ADR 1</v>
      </c>
      <c r="F3" s="156" t="str">
        <f>'3.Todas las competencia(Fuente'!F85</f>
        <v>EXAMPLE PERFORMANCE CRITERIA</v>
      </c>
      <c r="G3" s="156" t="str">
        <f>'3.Todas las competencia(Fuente'!G85</f>
        <v>EXAMPLE MEANS OF ASSESSMENT</v>
      </c>
      <c r="H3" s="61" t="str">
        <f>'3.Todas las competencia(Fuente'!H85</f>
        <v>RECOMMENDED PRIOR COMPETENCE REQUIREMENTS FOR THE LEVEL</v>
      </c>
    </row>
    <row r="4" spans="1:8" ht="36" x14ac:dyDescent="0.3">
      <c r="A4" s="337" t="str">
        <f>'3.Todas las competencia(Fuente'!A86</f>
        <v>Código</v>
      </c>
      <c r="B4" s="337" t="str">
        <f>'3.Todas las competencia(Fuente'!B86</f>
        <v>Declaración de la competencia. El individuo deberá ser capaz de:</v>
      </c>
      <c r="C4" s="324" t="str">
        <f>'3.Todas las competencia(Fuente'!C86</f>
        <v>Detalles, alcance y variaciones.
Una breve explicación de la competencia.</v>
      </c>
      <c r="D4" s="112" t="str">
        <f>'3.Todas las competencia(Fuente'!D86</f>
        <v>Principales requerimientos de conocimiento para la competencia.</v>
      </c>
      <c r="E4" s="214" t="str">
        <f>'3.Todas las competencia(Fuente'!E86</f>
        <v xml:space="preserve"> </v>
      </c>
      <c r="F4" s="158" t="str">
        <f>'3.Todas las competencia(Fuente'!F86</f>
        <v>Example performance criteria for certification</v>
      </c>
      <c r="G4" s="158" t="str">
        <f>'3.Todas las competencia(Fuente'!G86</f>
        <v>Example means of assessment</v>
      </c>
      <c r="H4" s="99" t="str">
        <f>'3.Todas las competencia(Fuente'!H86</f>
        <v>UNI</v>
      </c>
    </row>
    <row r="5" spans="1:8" ht="57.6" x14ac:dyDescent="0.3">
      <c r="A5" s="345" t="str">
        <f>'3.Todas las competencia(Fuente'!A87</f>
        <v>HRM 1.1</v>
      </c>
      <c r="B5" s="348" t="str">
        <f>'3.Todas las competencia(Fuente'!B87</f>
        <v>Supervisar y motivar grupos de trabajo para completar tareas prácticas.</v>
      </c>
      <c r="C5" s="304" t="str">
        <f>'3.Todas las competencia(Fuente'!C87</f>
        <v>●Asegurar que los grupos de trabajo pequeños completen las tareas prácticas asignadas (trabajo de campo, de oficina, administrativo,etc.) de manera efectiva y eficiente, de acuedo con las instrucciones.</v>
      </c>
      <c r="D5" s="6" t="str">
        <f>'3.Todas las competencia(Fuente'!D87</f>
        <v xml:space="preserve">●Técnicas básicas de supervisión y motivación.
●Procedimientos de personal de la organización.
●Detalles de tareas técnicas a completar.
</v>
      </c>
      <c r="E5" s="226">
        <f>'3.Todas las competencia(Fuente'!E87</f>
        <v>0</v>
      </c>
      <c r="F5" s="6" t="str">
        <f>'3.Todas las competencia(Fuente'!F87</f>
        <v>• Demonstrate effective leadership of small work groups in completion of assigned tasks. 
• Demonstrate supporting knowledge.</v>
      </c>
      <c r="G5" s="6" t="str">
        <f>'3.Todas las competencia(Fuente'!G87</f>
        <v>• Practical test/observation/ simulation.
• Feedback from supervised personnel.
• Oral test of knowledge.</v>
      </c>
      <c r="H5" s="3">
        <f>'3.Todas las competencia(Fuente'!H87</f>
        <v>0</v>
      </c>
    </row>
    <row r="6" spans="1:8" ht="69" x14ac:dyDescent="0.3">
      <c r="A6" s="345" t="str">
        <f>'3.Todas las competencia(Fuente'!A88</f>
        <v>HRM 1.2</v>
      </c>
      <c r="B6" s="348" t="str">
        <f>'3.Todas las competencia(Fuente'!B88</f>
        <v>Mantener y enviar registros de actividades laborales.</v>
      </c>
      <c r="C6" s="304" t="str">
        <f>'3.Todas las competencia(Fuente'!C88</f>
        <v xml:space="preserve">●Completar correctamente el registro de asistencia, hojas de tiempo y registros de actividades, tanto para uno mismo como para los equipos de trabajo.
●Enviar los registros requeridos correctamente y a tiempo.
</v>
      </c>
      <c r="D6" s="6" t="str">
        <f>'3.Todas las competencia(Fuente'!D88</f>
        <v>●Sistemas de registro de trabajo de la organización.</v>
      </c>
      <c r="E6" s="227">
        <f>'3.Todas las competencia(Fuente'!E88</f>
        <v>0</v>
      </c>
      <c r="F6" s="6" t="str">
        <f>'3.Todas las competencia(Fuente'!F88</f>
        <v>• Demonstrate correct completion of required work records and time sheets. 
• Demonstrate supporting knowledge.</v>
      </c>
      <c r="G6" s="6" t="str">
        <f>'3.Todas las competencia(Fuente'!G88</f>
        <v>• Examination of documentation.
• Oral test of knowledge.</v>
      </c>
      <c r="H6" s="3">
        <f>'3.Todas las competencia(Fuente'!H88</f>
        <v>0</v>
      </c>
    </row>
    <row r="7" spans="1:8" ht="31.2" x14ac:dyDescent="0.3">
      <c r="A7" s="335" t="str">
        <f>'3.Todas las competencia(Fuente'!A89</f>
        <v>CATEGORÍA</v>
      </c>
      <c r="B7" s="335" t="str">
        <f>'3.Todas las competencia(Fuente'!B89</f>
        <v>FRM. GESTIÓN DE RECURSOS FINANCIEROS Y OPERATIVOS</v>
      </c>
      <c r="C7" s="322" t="str">
        <f>'3.Todas las competencia(Fuente'!C89</f>
        <v>Asegurar que las áreas protegidas estén adecuadamente financiadas y dotadas de recursos, además, que estos estén efectiva y eficientemente designados y utilizados.</v>
      </c>
      <c r="D7" s="107" t="str">
        <f>'3.Todas las competencia(Fuente'!D89</f>
        <v xml:space="preserve"> </v>
      </c>
      <c r="E7" s="229">
        <f>'3.Todas las competencia(Fuente'!E89</f>
        <v>0</v>
      </c>
      <c r="F7" s="164">
        <f>'3.Todas las competencia(Fuente'!F89</f>
        <v>0</v>
      </c>
      <c r="G7" s="164">
        <f>'3.Todas las competencia(Fuente'!G89</f>
        <v>0</v>
      </c>
      <c r="H7" s="25">
        <f>'3.Todas las competencia(Fuente'!H89</f>
        <v>0</v>
      </c>
    </row>
    <row r="8" spans="1:8" ht="62.4" x14ac:dyDescent="0.3">
      <c r="A8" s="336" t="str">
        <f>'3.Todas las competencia(Fuente'!A118</f>
        <v>FRM 1</v>
      </c>
      <c r="B8" s="336" t="str">
        <f>'3.Todas las competencia(Fuente'!B118</f>
        <v>GESTION DE RECURSOS FINANCIEROS Y
OPERATIVOS.
NIVEL 1</v>
      </c>
      <c r="C8" s="323" t="str">
        <f>'3.Todas las competencia(Fuente'!C118</f>
        <v>Contabilizar dinero y recursos provistos para actividades
específicas.</v>
      </c>
      <c r="D8" s="276" t="str">
        <f>'3.Todas las competencia(Fuente'!D118</f>
        <v>● Procedimientos financie os básicos.
● Políticas y procedimientos operativos relevantes.
● Matemática y alfabetización.</v>
      </c>
      <c r="E8" s="275" t="str">
        <f>'3.Todas las competencia(Fuente'!E118</f>
        <v xml:space="preserve"> HRM 1; CAC 1; TEC 1; ADR 1</v>
      </c>
      <c r="F8" s="156" t="str">
        <f>'3.Todas las competencia(Fuente'!F118</f>
        <v>EXAMPLE PERFORMANCE CRITERIA</v>
      </c>
      <c r="G8" s="156" t="str">
        <f>'3.Todas las competencia(Fuente'!G118</f>
        <v>EXAMPLE MEANS OF ASSESSMENT</v>
      </c>
      <c r="H8" s="61" t="str">
        <f>'3.Todas las competencia(Fuente'!H118</f>
        <v>RECOMMENDED PRIOR COMPETENCE REQUIREMENTS FOR THE LEVEL</v>
      </c>
    </row>
    <row r="9" spans="1:8" ht="36" x14ac:dyDescent="0.3">
      <c r="A9" s="337" t="str">
        <f>'3.Todas las competencia(Fuente'!A119</f>
        <v>Código</v>
      </c>
      <c r="B9" s="337" t="str">
        <f>'3.Todas las competencia(Fuente'!B119</f>
        <v>Declaración de la competencia. El individuo deberá ser capaz de:</v>
      </c>
      <c r="C9" s="324" t="str">
        <f>'3.Todas las competencia(Fuente'!C119</f>
        <v>Detalles, alcance y variaciones.
Una breve explicación de la competencia.</v>
      </c>
      <c r="D9" s="112" t="str">
        <f>'3.Todas las competencia(Fuente'!D119</f>
        <v>Principales requerimientos de conocimiento para la competencia.</v>
      </c>
      <c r="E9" s="214" t="str">
        <f>'3.Todas las competencia(Fuente'!E119</f>
        <v xml:space="preserve"> </v>
      </c>
      <c r="F9" s="158" t="str">
        <f>'3.Todas las competencia(Fuente'!F119</f>
        <v>Example performance criteria for certification</v>
      </c>
      <c r="G9" s="158" t="str">
        <f>'3.Todas las competencia(Fuente'!G119</f>
        <v>Example means of assessment</v>
      </c>
      <c r="H9" s="99" t="str">
        <f>'3.Todas las competencia(Fuente'!H119</f>
        <v>UNI</v>
      </c>
    </row>
    <row r="10" spans="1:8" ht="69" x14ac:dyDescent="0.3">
      <c r="A10" s="345" t="str">
        <f>'3.Todas las competencia(Fuente'!A120</f>
        <v>FRM 1.1</v>
      </c>
      <c r="B10" s="348" t="str">
        <f>'3.Todas las competencia(Fuente'!B120</f>
        <v>Colectar y presentar evidencias de gastos
y otras transacciones financieras</v>
      </c>
      <c r="C10" s="304" t="str">
        <f>'3.Todas las competencia(Fuente'!C120</f>
        <v xml:space="preserve">● Mantener registros simples de transacciones (por ejemplo, colectar
recibos).
● Gestionar y contabilizar pequeñas cantidades de efectivo.
● Proporcionar informes resumidos básicos sobre gastos.
</v>
      </c>
      <c r="D10" s="6" t="str">
        <f>'3.Todas las competencia(Fuente'!D120</f>
        <v>● Procedimientos básicos de mantenimiento
de registros financie os y requisitos de la
organización.</v>
      </c>
      <c r="E10" s="227">
        <f>'3.Todas las competencia(Fuente'!E120</f>
        <v>0</v>
      </c>
      <c r="F10" s="6" t="str">
        <f>'3.Todas las competencia(Fuente'!F120</f>
        <v>• Submit evidence of maintaining records of cash financial transactions records using correct procedures.
• Demonstrate supporting knowledge.</v>
      </c>
      <c r="G10" s="6" t="str">
        <f>'3.Todas las competencia(Fuente'!G120</f>
        <v>• Examination of records.
• Observation/simulation.
• Oral test of knowledge.</v>
      </c>
      <c r="H10" s="6">
        <f>'3.Todas las competencia(Fuente'!H120</f>
        <v>0</v>
      </c>
    </row>
    <row r="11" spans="1:8" ht="72" x14ac:dyDescent="0.3">
      <c r="A11" s="345" t="str">
        <f>'3.Todas las competencia(Fuente'!A121</f>
        <v>FRM 1.2</v>
      </c>
      <c r="B11" s="348" t="str">
        <f>'3.Todas las competencia(Fuente'!B121</f>
        <v>Mantener registros de materiales, equipos y
suministros.</v>
      </c>
      <c r="C11" s="304" t="str">
        <f>'3.Todas las competencia(Fuente'!C121</f>
        <v xml:space="preserve">● Seguir los procedimientos para el mantenimiento de registros de
equipos, suministros, consumibles, etc.
● Informar sobre los requisitos de compra, reemplazo y mantenimiento.
</v>
      </c>
      <c r="D11" s="6" t="str">
        <f>'3.Todas las competencia(Fuente'!D121</f>
        <v>● Inventario / almacenamiento básico y
procedimientos de mantenimiento de la
organización.</v>
      </c>
      <c r="E11" s="227">
        <f>'3.Todas las competencia(Fuente'!E121</f>
        <v>0</v>
      </c>
      <c r="F11" s="6" t="str">
        <f>'3.Todas las competencia(Fuente'!F121</f>
        <v>• Submit evidence of maintaining records for an equipment store, inventory, daily use of field equipment or equivalent using correct procedures.
• Demonstrate supporting knowledge.</v>
      </c>
      <c r="G11" s="6" t="str">
        <f>'3.Todas las competencia(Fuente'!G121</f>
        <v>• Examination of records.
• Oral test of knowledge.</v>
      </c>
      <c r="H11" s="6">
        <f>'3.Todas las competencia(Fuente'!H121</f>
        <v>0</v>
      </c>
    </row>
    <row r="12" spans="1:8" ht="31.2" x14ac:dyDescent="0.3">
      <c r="A12" s="335" t="str">
        <f>'3.Todas las competencia(Fuente'!A122</f>
        <v>CATEGORÍA</v>
      </c>
      <c r="B12" s="335" t="str">
        <f>'3.Todas las competencia(Fuente'!B122</f>
        <v>ADR. DOCUMENTACIÓN ADMINISTRATIVA Y PRESENTACIÓN DE INFORMES</v>
      </c>
      <c r="C12" s="322" t="str">
        <f>'3.Todas las competencia(Fuente'!C122</f>
        <v>Establecer e implementar procedimientos para la gestión de la información, la documentación y la preparación de informes.</v>
      </c>
      <c r="D12" s="107" t="str">
        <f>'3.Todas las competencia(Fuente'!D122</f>
        <v xml:space="preserve"> </v>
      </c>
      <c r="E12" s="229">
        <f>'3.Todas las competencia(Fuente'!E122</f>
        <v>0</v>
      </c>
      <c r="F12" s="164">
        <f>'3.Todas las competencia(Fuente'!F122</f>
        <v>0</v>
      </c>
      <c r="G12" s="164">
        <f>'3.Todas las competencia(Fuente'!G122</f>
        <v>0</v>
      </c>
      <c r="H12" s="25">
        <f>'3.Todas las competencia(Fuente'!H122</f>
        <v>0</v>
      </c>
    </row>
    <row r="13" spans="1:8" ht="78" x14ac:dyDescent="0.3">
      <c r="A13" s="336" t="str">
        <f>'3.Todas las competencia(Fuente'!A144</f>
        <v>ADR 1</v>
      </c>
      <c r="B13" s="336" t="str">
        <f>'3.Todas las competencia(Fuente'!B144</f>
        <v>DOCUMENTACIÓN ADMINISTRATIVA Y
PRESENTACIÓN DE INFORMES.
NIVEL 1</v>
      </c>
      <c r="C13" s="323" t="str">
        <f>'3.Todas las competencia(Fuente'!C144</f>
        <v>Mantener registros básicos de actividades según lo requiera la organización.</v>
      </c>
      <c r="D13" s="270" t="str">
        <f>'3.Todas las competencia(Fuente'!D144</f>
        <v>● Políticas y procedimientos operativos relevantes.
● Numeración y alfabetización.
● Habilidades básicas interpersonales, instructivos y de supervisión.</v>
      </c>
      <c r="E13" s="275" t="str">
        <f>'3.Todas las competencia(Fuente'!E144</f>
        <v xml:space="preserve"> HRM 1; FRM 1; CAC 1; TEC 1</v>
      </c>
      <c r="F13" s="156" t="str">
        <f>'3.Todas las competencia(Fuente'!F144</f>
        <v>EXAMPLE PERFORMANCE CRITERIA</v>
      </c>
      <c r="G13" s="156" t="str">
        <f>'3.Todas las competencia(Fuente'!G144</f>
        <v>EXAMPLE MEANS OF ASSESSMENT</v>
      </c>
      <c r="H13" s="61" t="str">
        <f>'3.Todas las competencia(Fuente'!H144</f>
        <v>RECOMMENDED PRIOR COMPETENCE REQUIREMENTS FOR THE LEVEL</v>
      </c>
    </row>
    <row r="14" spans="1:8" ht="52.5" customHeight="1" x14ac:dyDescent="0.35">
      <c r="A14" s="337" t="str">
        <f>'3.Todas las competencia(Fuente'!A145</f>
        <v>Código</v>
      </c>
      <c r="B14" s="337" t="str">
        <f>'3.Todas las competencia(Fuente'!B145</f>
        <v>Declaración de la competencia. El individuo deberá ser capaz de:</v>
      </c>
      <c r="C14" s="358" t="str">
        <f>'3.Todas las competencia(Fuente'!C145</f>
        <v>Detalles, alcance y variaciones.
Una breve explicación de la competencia.</v>
      </c>
      <c r="D14" s="115" t="str">
        <f>'3.Todas las competencia(Fuente'!D145</f>
        <v>Principales requerimientos de conocimiento para la competencia.</v>
      </c>
      <c r="E14" s="214" t="str">
        <f>'3.Todas las competencia(Fuente'!E145</f>
        <v xml:space="preserve"> </v>
      </c>
      <c r="F14" s="158" t="str">
        <f>'3.Todas las competencia(Fuente'!F145</f>
        <v>Example performance criteria for certification</v>
      </c>
      <c r="G14" s="158" t="str">
        <f>'3.Todas las competencia(Fuente'!G145</f>
        <v>Example means of assessment</v>
      </c>
      <c r="H14" s="99" t="str">
        <f>'3.Todas las competencia(Fuente'!H145</f>
        <v>UNI</v>
      </c>
    </row>
    <row r="15" spans="1:8" ht="93.6" x14ac:dyDescent="0.3">
      <c r="A15" s="345" t="str">
        <f>'3.Todas las competencia(Fuente'!A146</f>
        <v>ADR 1.1</v>
      </c>
      <c r="B15" s="348" t="str">
        <f>'3.Todas las competencia(Fuente'!B146</f>
        <v>Mantener registros de actividades del trabajo.</v>
      </c>
      <c r="C15" s="411" t="str">
        <f>'3.Todas las competencia(Fuente'!C146</f>
        <v xml:space="preserve">● Mantener registros de actividad (por ejemplo, a través de cuadernos
de guardaparques / guardabosques, hojas de tiempo y registros de
trabajo).
● Usar sistemas de mantenimiento de registros digitales si es necesario
(por ejemplo, GPS, SMART).
</v>
      </c>
      <c r="D15" s="411" t="str">
        <f>'3.Todas las competencia(Fuente'!D146</f>
        <v>● Familiaridad con los formularios de documentos
utilizados por el AP.
● Uso de dispositivos digitales (por ejemplo, GPS,
SMART).</v>
      </c>
      <c r="E15" s="411">
        <f>'3.Todas las competencia(Fuente'!E146</f>
        <v>0</v>
      </c>
      <c r="F15" s="411" t="str">
        <f>'3.Todas las competencia(Fuente'!F146</f>
        <v>• Demonstrate maintenance of work records as required.</v>
      </c>
      <c r="G15" s="411" t="str">
        <f>'3.Todas las competencia(Fuente'!G146</f>
        <v>• Examination of documentation.
• Oral test of knowledge.</v>
      </c>
      <c r="H15" s="348">
        <f>'3.Todas las competencia(Fuente'!H146</f>
        <v>0</v>
      </c>
    </row>
    <row r="16" spans="1:8" ht="72" customHeight="1" x14ac:dyDescent="0.3">
      <c r="A16" s="345" t="str">
        <f>'3.Todas las competencia(Fuente'!A147</f>
        <v>ADR 1.2</v>
      </c>
      <c r="B16" s="348" t="str">
        <f>'3.Todas las competencia(Fuente'!B147</f>
        <v>Preparar informes básicos rigurosos sobre actividades del trabajo.</v>
      </c>
      <c r="C16" s="411" t="str">
        <f>'3.Todas las competencia(Fuente'!C147</f>
        <v>● Completar informes escritos (utilizando formatos recomendados).
● Generar informes desde dispositivos digitales (si es necesario).</v>
      </c>
      <c r="D16" s="411" t="str">
        <f>'3.Todas las competencia(Fuente'!D147</f>
        <v>● Familiaridad con los requisitos de informes y
formatos del AP.
● Uso de dispositivos digitales (por ejemplo, GPS,
SMART).</v>
      </c>
      <c r="E16" s="411">
        <f>'3.Todas las competencia(Fuente'!E147</f>
        <v>0</v>
      </c>
      <c r="F16" s="411" t="str">
        <f>'3.Todas las competencia(Fuente'!F147</f>
        <v>• Demonstrate completion of forms and basic written reports/statements.</v>
      </c>
      <c r="G16" s="411" t="str">
        <f>'3.Todas las competencia(Fuente'!G147</f>
        <v>• Examination of documentation.
• Oral test of knowledge.</v>
      </c>
      <c r="H16" s="348">
        <f>'3.Todas las competencia(Fuente'!H147</f>
        <v>0</v>
      </c>
    </row>
    <row r="17" spans="1:8" ht="31.2" x14ac:dyDescent="0.3">
      <c r="A17" s="335" t="str">
        <f>'3.Todas las competencia(Fuente'!A148</f>
        <v>CAREGORÍA</v>
      </c>
      <c r="B17" s="335" t="str">
        <f>'3.Todas las competencia(Fuente'!B148</f>
        <v>CAC. COMUNICACIÓN Y COLABORACIÓN</v>
      </c>
      <c r="C17" s="322" t="str">
        <f>'3.Todas las competencia(Fuente'!C148</f>
        <v>Desarrollar y usar las habilidades necesarias para comunicarse y colaborar de manera efectiva.</v>
      </c>
      <c r="D17" s="322">
        <f>'3.Todas las competencia(Fuente'!D148</f>
        <v>0</v>
      </c>
      <c r="E17" s="322">
        <f>'3.Todas las competencia(Fuente'!E148</f>
        <v>0</v>
      </c>
      <c r="F17" s="322">
        <f>'3.Todas las competencia(Fuente'!F148</f>
        <v>0</v>
      </c>
      <c r="G17" s="322">
        <f>'3.Todas las competencia(Fuente'!G148</f>
        <v>0</v>
      </c>
      <c r="H17" s="322">
        <f>'3.Todas las competencia(Fuente'!H148</f>
        <v>0</v>
      </c>
    </row>
    <row r="18" spans="1:8" ht="46.8" x14ac:dyDescent="0.3">
      <c r="A18" s="336" t="str">
        <f>'3.Todas las competencia(Fuente'!A174</f>
        <v>CAC 1</v>
      </c>
      <c r="B18" s="336" t="str">
        <f>'3.Todas las competencia(Fuente'!B174</f>
        <v>COMUNICACIÓN Y COLABORACIÓN.
NIVEL 1</v>
      </c>
      <c r="C18" s="323" t="str">
        <f>'3.Todas las competencia(Fuente'!C174</f>
        <v>Mantener una comunicación de manera efectiva con compañeros de trabajo, partes interesadas y visitantes.</v>
      </c>
      <c r="D18" s="323" t="str">
        <f>'3.Todas las competencia(Fuente'!D174</f>
        <v xml:space="preserve">● Beneficios de la buena comunicación
● Alfabetización (hablar, leer y escribir).
</v>
      </c>
      <c r="E18" s="323" t="str">
        <f>'3.Todas las competencia(Fuente'!E174</f>
        <v>Todas al nivel 1</v>
      </c>
      <c r="F18" s="323" t="str">
        <f>'3.Todas las competencia(Fuente'!F174</f>
        <v>EXAMPLE PERFORMANCE CRITERIA</v>
      </c>
      <c r="G18" s="323" t="str">
        <f>'3.Todas las competencia(Fuente'!G174</f>
        <v>EXAMPLE MEANS OF ASSESSMENT</v>
      </c>
      <c r="H18" s="323" t="str">
        <f>'3.Todas las competencia(Fuente'!H174</f>
        <v>RECOMMENDED PRIOR COMPETENCE REQUIREMENTS FOR THE LEVEL</v>
      </c>
    </row>
    <row r="19" spans="1:8" ht="36" x14ac:dyDescent="0.3">
      <c r="A19" s="337" t="str">
        <f>'3.Todas las competencia(Fuente'!A175</f>
        <v>Código</v>
      </c>
      <c r="B19" s="337" t="str">
        <f>'3.Todas las competencia(Fuente'!B175</f>
        <v>Declaración de la competencia. El individuo deberá ser capaz de:</v>
      </c>
      <c r="C19" s="358" t="str">
        <f>'3.Todas las competencia(Fuente'!C175</f>
        <v>Detalles, alcance y variaciones.
Una breve explicación de la competencia.</v>
      </c>
      <c r="D19" s="358" t="str">
        <f>'3.Todas las competencia(Fuente'!D175</f>
        <v>Principales requerimientos de conocimiento para la competencia.</v>
      </c>
      <c r="E19" s="358" t="str">
        <f>'3.Todas las competencia(Fuente'!E175</f>
        <v xml:space="preserve"> </v>
      </c>
      <c r="F19" s="158" t="str">
        <f>'3.Todas las competencia(Fuente'!F175</f>
        <v>Example performance criteria for certification</v>
      </c>
      <c r="G19" s="158" t="str">
        <f>'3.Todas las competencia(Fuente'!G175</f>
        <v>Example means of assessment</v>
      </c>
      <c r="H19" s="99" t="str">
        <f>'3.Todas las competencia(Fuente'!H175</f>
        <v>UNI</v>
      </c>
    </row>
    <row r="20" spans="1:8" ht="93.6" x14ac:dyDescent="0.3">
      <c r="A20" s="345" t="str">
        <f>'3.Todas las competencia(Fuente'!A176</f>
        <v>CAC 1.1</v>
      </c>
      <c r="B20" s="384" t="str">
        <f>'3.Todas las competencia(Fuente'!B176</f>
        <v>Mantener una comunicación de manera
efectiva con otros, en el lugar de trabajo.</v>
      </c>
      <c r="C20" s="385" t="str">
        <f>'3.Todas las competencia(Fuente'!C176</f>
        <v>● Mantener una comunicación bidireccional efectiva con los compañeros
de trabajo, supervisores y actores locales.
● Proporcionar información clara, instrucciones, explicaciones verbales y
escritas.
● Escuchar, comprender y asimilar información.</v>
      </c>
      <c r="D20" s="385" t="str">
        <f>'3.Todas las competencia(Fuente'!D436</f>
        <v>● Técnicas y enfoques para una comunicación
interpersonal respetuosa, clara y efectiva.
● Sensibilización sobre diferentes enfoques
de comunicación requeridos para diferentes
grupos e individuos
● Ver también CAC.</v>
      </c>
      <c r="E20" s="385">
        <f>'3.Todas las competencia(Fuente'!E436</f>
        <v>0</v>
      </c>
      <c r="F20" s="385" t="str">
        <f>'3.Todas las competencia(Fuente'!F436</f>
        <v>• Demonstrate effective person to person communication in three different contexts.
• Demonstrate supporting knowledge.</v>
      </c>
      <c r="G20" s="385" t="str">
        <f>'3.Todas las competencia(Fuente'!G436</f>
        <v>• Completion of practical test/simulation.
• Observation.
• Oral test of knowledge.</v>
      </c>
      <c r="H20" s="385">
        <f>'3.Todas las competencia(Fuente'!H436</f>
        <v>0</v>
      </c>
    </row>
    <row r="21" spans="1:8" ht="62.4" x14ac:dyDescent="0.3">
      <c r="A21" s="345" t="str">
        <f>'3.Todas las competencia(Fuente'!A177</f>
        <v>CAC 1.2</v>
      </c>
      <c r="B21" s="384" t="str">
        <f>'3.Todas las competencia(Fuente'!B177</f>
        <v>Brindar instrucción en el trabajo para tareas
prácticas.</v>
      </c>
      <c r="C21" s="385" t="str">
        <f>'3.Todas las competencia(Fuente'!C177</f>
        <v>● Instruir y capacitar a los compañeros de trabajo sobre cómo realizar
las tareas requeridas.
● Brindar retroalimentación y apoyo para ayudar a los colegas a
aprender y mejorar sus habilidades.</v>
      </c>
      <c r="D21" s="385" t="str">
        <f>'3.Todas las competencia(Fuente'!D437</f>
        <v>● Alfabetización básica.</v>
      </c>
      <c r="E21" s="385">
        <f>'3.Todas las competencia(Fuente'!E437</f>
        <v>0</v>
      </c>
      <c r="F21" s="385" t="str">
        <f>'3.Todas las competencia(Fuente'!F437</f>
        <v>• Demonstrate basic skills in reading and writing to the level required for the job.
• Demonstrate supporting knowledge.</v>
      </c>
      <c r="G21" s="385" t="str">
        <f>'3.Todas las competencia(Fuente'!G437</f>
        <v>• Accreditation of prior educational achievement.
• Completion of practical test/simulation
• Oral test of knowledge</v>
      </c>
      <c r="H21" s="385">
        <f>'3.Todas las competencia(Fuente'!H437</f>
        <v>0</v>
      </c>
    </row>
    <row r="22" spans="1:8" ht="93.6" x14ac:dyDescent="0.3">
      <c r="A22" s="345" t="str">
        <f>'3.Todas las competencia(Fuente'!A178</f>
        <v>CAC 1.3</v>
      </c>
      <c r="B22" s="384" t="str">
        <f>'3.Todas las competencia(Fuente'!B178</f>
        <v>Usar técnicas de comunicación efectiva para evitar y prevenir conflictos interpersonales</v>
      </c>
      <c r="C22" s="385" t="str">
        <f>'3.Todas las competencia(Fuente'!C178</f>
        <v>● Usar una variedad de técnicas básicas para mantener buenas
relaciones, evitar conflictos, educir tensiones, resolver polémicas y
evitar la escalada de las disputas.
● Adaptar enfoques utilizados a diferentes contextos y actores.</v>
      </c>
      <c r="D22" s="385" t="str">
        <f>'3.Todas las competencia(Fuente'!D178</f>
        <v>● Técnicas para reducir las polémicas y conflictos
verbales, así como para presentar y defender
posiciones y razonamientos impopulares.
● Idoneidad de técnicas para diferentes
situaciones y actores.</v>
      </c>
      <c r="E22" s="385">
        <f>'3.Todas las competencia(Fuente'!E178</f>
        <v>0</v>
      </c>
      <c r="F22" s="385" t="str">
        <f>'3.Todas las competencia(Fuente'!F178</f>
        <v>• Submit evidence of and/or demonstrate use of a range of communication techniques to reduce conflict, resolve disputes and defend contested positions or arguments.
• Demonstrate supporting knowledge.</v>
      </c>
      <c r="G22" s="385" t="str">
        <f>'3.Todas las competencia(Fuente'!G178</f>
        <v>• Evidence portfolio assessment.
• Observations/simulation
• Testimony of others</v>
      </c>
      <c r="H22" s="385">
        <f>'3.Todas las competencia(Fuente'!H178</f>
        <v>0</v>
      </c>
    </row>
    <row r="23" spans="1:8" ht="31.2" x14ac:dyDescent="0.3">
      <c r="A23" s="343" t="str">
        <f>'3.Todas las competencia(Fuente'!A179</f>
        <v>GRUPO</v>
      </c>
      <c r="B23" s="343" t="str">
        <f>'3.Todas las competencia(Fuente'!B179</f>
        <v>B. GESTIÓN APLICADA EN LAS ÁREAS PROTEGIDAS</v>
      </c>
      <c r="C23" s="325" t="str">
        <f>'3.Todas las competencia(Fuente'!C179</f>
        <v>Aplicar habilidades técnicas especializadas en el manejo de áreas protegidas.</v>
      </c>
      <c r="D23" s="123">
        <f>'3.Todas las competencia(Fuente'!D179</f>
        <v>0</v>
      </c>
      <c r="E23" s="230">
        <f>'3.Todas las competencia(Fuente'!E179</f>
        <v>0</v>
      </c>
      <c r="F23" s="166">
        <f>'3.Todas las competencia(Fuente'!F179</f>
        <v>0</v>
      </c>
      <c r="G23" s="166">
        <f>'3.Todas las competencia(Fuente'!G179</f>
        <v>0</v>
      </c>
      <c r="H23" s="57">
        <f>'3.Todas las competencia(Fuente'!H179</f>
        <v>0</v>
      </c>
    </row>
    <row r="24" spans="1:8" ht="31.2" x14ac:dyDescent="0.3">
      <c r="A24" s="341" t="str">
        <f>'3.Todas las competencia(Fuente'!A180</f>
        <v>CATEGORÍA</v>
      </c>
      <c r="B24" s="341" t="str">
        <f>'3.Todas las competencia(Fuente'!B180</f>
        <v>BIO. CONSERVACIÓN DE BIODIVERSIDAD</v>
      </c>
      <c r="C24" s="326" t="str">
        <f>'3.Todas las competencia(Fuente'!C180</f>
        <v>Asegurar el mantenimiento de los valores ecológicos de las áreas protegidas a través de la gestión y el monitoreo de especies, sus hábitats, ecosistemas y el uso de recursos naturales.</v>
      </c>
      <c r="D24" s="125" t="str">
        <f>'3.Todas las competencia(Fuente'!D180</f>
        <v xml:space="preserve"> </v>
      </c>
      <c r="E24" s="231">
        <f>'3.Todas las competencia(Fuente'!E180</f>
        <v>0</v>
      </c>
      <c r="F24" s="167">
        <f>'3.Todas las competencia(Fuente'!F180</f>
        <v>0</v>
      </c>
      <c r="G24" s="167">
        <f>'3.Todas las competencia(Fuente'!G180</f>
        <v>0</v>
      </c>
      <c r="H24" s="38">
        <f>'3.Todas las competencia(Fuente'!H180</f>
        <v>0</v>
      </c>
    </row>
    <row r="25" spans="1:8" ht="62.4" x14ac:dyDescent="0.3">
      <c r="A25" s="342" t="str">
        <f>'3.Todas las competencia(Fuente'!A221</f>
        <v>BIO 1</v>
      </c>
      <c r="B25" s="342" t="str">
        <f>'3.Todas las competencia(Fuente'!B221</f>
        <v>CONSERVACION DE LA BIODIVERSIDAD.
NIVEL 1</v>
      </c>
      <c r="C25" s="327" t="str">
        <f>'3.Todas las competencia(Fuente'!C221</f>
        <v>Realizar operaciones de campo supervisadas para implementar el monitoreo de la biodiversidad y programas de conservación.</v>
      </c>
      <c r="D25" s="282" t="str">
        <f>'3.Todas las competencia(Fuente'!D221</f>
        <v>● Clasificación básica de animales y plantas
● Uso de guías de identificación
● Políticas relevantes y procedimientos operativos.</v>
      </c>
      <c r="E25" s="283" t="str">
        <f>'3.Todas las competencia(Fuente'!E221</f>
        <v xml:space="preserve"> COM 1; CAC 1; ADR 1</v>
      </c>
      <c r="F25" s="171" t="str">
        <f>'3.Todas las competencia(Fuente'!F221</f>
        <v>EXAMPLE PERFORMANCE CRITERIA</v>
      </c>
      <c r="G25" s="171" t="str">
        <f>'3.Todas las competencia(Fuente'!G221</f>
        <v>EXAMPLE MEANS OF ASSESSMENT</v>
      </c>
      <c r="H25" s="81" t="str">
        <f>'3.Todas las competencia(Fuente'!H221</f>
        <v>RECOMMENDED PRIOR COMPETENCE REQUIREMENTS FOR THE LEVEL</v>
      </c>
    </row>
    <row r="26" spans="1:8" ht="36" x14ac:dyDescent="0.35">
      <c r="A26" s="26" t="str">
        <f>'3.Todas las competencia(Fuente'!A222</f>
        <v>Código</v>
      </c>
      <c r="B26" s="26" t="str">
        <f>'3.Todas las competencia(Fuente'!B222</f>
        <v>Declaración de la competencia. El individuo deberá ser capaz de:</v>
      </c>
      <c r="C26" s="328" t="str">
        <f>'3.Todas las competencia(Fuente'!C222</f>
        <v>Detalles, alcance y variaciones.
Una breve explicación de la competencia.</v>
      </c>
      <c r="D26" s="147" t="str">
        <f>'3.Todas las competencia(Fuente'!D222</f>
        <v>Principales requerimientos de conocimiento para la competencia.</v>
      </c>
      <c r="E26" s="103" t="str">
        <f>'3.Todas las competencia(Fuente'!E222</f>
        <v xml:space="preserve"> </v>
      </c>
      <c r="F26" s="172" t="str">
        <f>'3.Todas las competencia(Fuente'!F222</f>
        <v>Example performance criteria for certification</v>
      </c>
      <c r="G26" s="172" t="str">
        <f>'3.Todas las competencia(Fuente'!G222</f>
        <v>Example means of assessment</v>
      </c>
      <c r="H26" s="98" t="str">
        <f>'3.Todas las competencia(Fuente'!H222</f>
        <v>UNI; FLD 1</v>
      </c>
    </row>
    <row r="27" spans="1:8" ht="100.8" x14ac:dyDescent="0.3">
      <c r="A27" s="346" t="str">
        <f>'3.Todas las competencia(Fuente'!A223</f>
        <v>BIO 1.1</v>
      </c>
      <c r="B27" s="22" t="str">
        <f>'3.Todas las competencia(Fuente'!B223</f>
        <v>Reconocer e identificar ecosistemas típicos, hábitats, plantas, animales especies y sus rastros.</v>
      </c>
      <c r="C27" s="305" t="str">
        <f>'3.Todas las competencia(Fuente'!C223</f>
        <v>● Reconocer los principales ecosistemas y hábitats de un área protegida.
● Reconocer especies comunes, típicas e importantes de flora
● Reconocer especies comunes, típicas e importantes de fauna y sus
rastros en el campo.</v>
      </c>
      <c r="D27" s="13" t="str">
        <f>'3.Todas las competencia(Fuente'!D223</f>
        <v>● Especies comunes, típicas e importantes de la
AP
● Taxonomía básica de plantas y animales.</v>
      </c>
      <c r="E27" s="232">
        <f>'3.Todas las competencia(Fuente'!E223</f>
        <v>0</v>
      </c>
      <c r="F27" s="13" t="str">
        <f>'3.Todas las competencia(Fuente'!F223</f>
        <v xml:space="preserve">• Recognise 10 common/important plants and 10 important animals, their habitats and their signs in the field.
• Describe 5 main ecosystems occurring In the PA.
• Demonstrate supporting knowledge.
</v>
      </c>
      <c r="G27" s="13" t="str">
        <f>'3.Todas las competencia(Fuente'!G223</f>
        <v xml:space="preserve">• Practical test.
• Oral test of knowledge.
</v>
      </c>
      <c r="H27" s="15">
        <f>'3.Todas las competencia(Fuente'!H223</f>
        <v>0</v>
      </c>
    </row>
    <row r="28" spans="1:8" ht="82.8" x14ac:dyDescent="0.3">
      <c r="A28" s="346" t="str">
        <f>'3.Todas las competencia(Fuente'!A224</f>
        <v>BIO 1.2</v>
      </c>
      <c r="B28" s="22" t="str">
        <f>'3.Todas las competencia(Fuente'!B224</f>
        <v>Reconocer en el campo amenazas y problemas que afectan la biodiversidad.</v>
      </c>
      <c r="C28" s="305" t="str">
        <f>'3.Todas las competencia(Fuente'!C224</f>
        <v>● Identificar la p esencia y evidencias de amenazas (por ejemplo, especies
invasoras, trampas, restos de animales, áreas quemadas, etc.).
● Identificar los cambios o facto es inusuales que pueden indicar
amenazas o problemas (por ejemplo, animales enfermos, vegetación
moribunda).
● Observar cuando se están produciendo cambios significativos</v>
      </c>
      <c r="D28" s="13" t="str">
        <f>'3.Todas las competencia(Fuente'!D224</f>
        <v>● Principales amenazas a la biodiversidad de las
APs, sus evidencias e impactos.</v>
      </c>
      <c r="E28" s="232">
        <f>'3.Todas las competencia(Fuente'!E224</f>
        <v>0</v>
      </c>
      <c r="F28" s="13" t="str">
        <f>'3.Todas las competencia(Fuente'!F224</f>
        <v xml:space="preserve">• List 10 threats to biodiversity likely to be encountered in the field and identify their signs.
• Demonstrate supporting knowledge.
</v>
      </c>
      <c r="G28" s="13" t="str">
        <f>'3.Todas las competencia(Fuente'!G224</f>
        <v xml:space="preserve">• Practical test.
• Oral test of knowledge.
</v>
      </c>
      <c r="H28" s="15">
        <f>'3.Todas las competencia(Fuente'!H224</f>
        <v>0</v>
      </c>
    </row>
    <row r="29" spans="1:8" ht="82.8" x14ac:dyDescent="0.3">
      <c r="A29" s="346" t="str">
        <f>'3.Todas las competencia(Fuente'!A225</f>
        <v>BIO 1.3</v>
      </c>
      <c r="B29" s="22" t="str">
        <f>'3.Todas las competencia(Fuente'!B225</f>
        <v>Registrar con precisión e informar sobre las observaciones de la vida silvestre, hábitats y ecosistemas</v>
      </c>
      <c r="C29" s="305" t="str">
        <f>'3.Todas las competencia(Fuente'!C225</f>
        <v>● Hacer informes verbales, tomar notas de campo, usar los formularios
de registro provistos.
● Registrar ubicaciones, fechas, condiciones de campo, observaciones
y detalles.
● Usar sistemas digitales de grabación de campo (por ejemplo, SMART)
si es necesario.</v>
      </c>
      <c r="D29" s="13" t="str">
        <f>'3.Todas las competencia(Fuente'!D225</f>
        <v>● Procedimientos para recopilar y registrar
información en el campo.
● Uso de formularios estándar, dispositivos y
sistemas de registro.
● Uso de mapas y SIG (ver FLD).</v>
      </c>
      <c r="E29" s="232">
        <f>'3.Todas las competencia(Fuente'!E225</f>
        <v>0</v>
      </c>
      <c r="F29" s="13" t="str">
        <f>'3.Todas las competencia(Fuente'!F225</f>
        <v xml:space="preserve">• Maintain a field notebook using a standard format (written or digital).
• Demonstrate supporting knowledge.
</v>
      </c>
      <c r="G29" s="13" t="str">
        <f>'3.Todas las competencia(Fuente'!G225</f>
        <v xml:space="preserve">• Practical test.
• Oral test of knowledge.
</v>
      </c>
      <c r="H29" s="15">
        <f>'3.Todas las competencia(Fuente'!H225</f>
        <v>0</v>
      </c>
    </row>
    <row r="30" spans="1:8" ht="57.6" x14ac:dyDescent="0.3">
      <c r="A30" s="346" t="str">
        <f>'3.Todas las competencia(Fuente'!A226</f>
        <v>BIO 1.4</v>
      </c>
      <c r="B30" s="22" t="str">
        <f>'3.Todas las competencia(Fuente'!B226</f>
        <v>Asistir en el control, captura, manejo y transporte de animales.</v>
      </c>
      <c r="C30" s="305" t="str">
        <f>'3.Todas las competencia(Fuente'!C226</f>
        <v>● Participar, bajo supervisión, en la captura relacionada con la
conservación de animales o con el control para reubicación, manejo de
población o el control de especies invasoras.</v>
      </c>
      <c r="D30" s="13" t="str">
        <f>'3.Todas las competencia(Fuente'!D226</f>
        <v>● Técnicas legales, seguras y humanas de captura
y manipulación.</v>
      </c>
      <c r="E30" s="232">
        <f>'3.Todas las competencia(Fuente'!E226</f>
        <v>0</v>
      </c>
      <c r="F30" s="13" t="str">
        <f>'3.Todas las competencia(Fuente'!F226</f>
        <v xml:space="preserve">• Successfully participate in at least 5 supervised animal captures.
• Demonstrate supporting knowledge.
</v>
      </c>
      <c r="G30" s="13" t="str">
        <f>'3.Todas las competencia(Fuente'!G226</f>
        <v xml:space="preserve">• Evidence portfolio.
• Practical test.
• Oral test of knowledge.
</v>
      </c>
      <c r="H30" s="15">
        <f>'3.Todas las competencia(Fuente'!H226</f>
        <v>0</v>
      </c>
    </row>
    <row r="31" spans="1:8" ht="69" x14ac:dyDescent="0.3">
      <c r="A31" s="346" t="str">
        <f>'3.Todas las competencia(Fuente'!A227</f>
        <v>BIO 1.5</v>
      </c>
      <c r="B31" s="22" t="str">
        <f>'3.Todas las competencia(Fuente'!B227</f>
        <v>Brindar atención de animales en cautiverio.</v>
      </c>
      <c r="C31" s="305" t="str">
        <f>'3.Todas las competencia(Fuente'!C227</f>
        <v>● Supervisar el cuidado diario de los animales (por ejemplo) en centros
de rescate, instalaciones de conservación ex situ, proyectos de
reubicación / reintroducción.
● Alimentar, reconocer problemas de salud y bienestar, así como
mantener la limpieza e higiene.</v>
      </c>
      <c r="D31" s="13" t="str">
        <f>'3.Todas las competencia(Fuente'!D227</f>
        <v>● Prácticas y técnicas legales, seguras, humanas
y correctas para el cuidado de los animales</v>
      </c>
      <c r="E31" s="232">
        <f>'3.Todas las competencia(Fuente'!E227</f>
        <v>0</v>
      </c>
      <c r="F31" s="13" t="str">
        <f>'3.Todas las competencia(Fuente'!F227</f>
        <v xml:space="preserve">• Successful care of one or more species in captivity.
• Demonstrate supporting knowledge.
</v>
      </c>
      <c r="G31" s="13" t="str">
        <f>'3.Todas las competencia(Fuente'!G227</f>
        <v xml:space="preserve">• Evidence portfolio.
• Practical test.
• Oral test of knowledge.
</v>
      </c>
      <c r="H31" s="15">
        <f>'3.Todas las competencia(Fuente'!H227</f>
        <v>0</v>
      </c>
    </row>
    <row r="32" spans="1:8" ht="57.6" x14ac:dyDescent="0.3">
      <c r="A32" s="346" t="str">
        <f>'3.Todas las competencia(Fuente'!A228</f>
        <v>BIO 1.6</v>
      </c>
      <c r="B32" s="22" t="str">
        <f>'3.Todas las competencia(Fuente'!B228</f>
        <v>Brindar atención a las plantaciones.</v>
      </c>
      <c r="C32" s="305" t="str">
        <f>'3.Todas las competencia(Fuente'!C228</f>
        <v>● Brindar cuidado diario y supervisado a plantaciones, colecciones
botánicas vivas, viveros, etc.</v>
      </c>
      <c r="D32" s="13" t="str">
        <f>'3.Todas las competencia(Fuente'!D228</f>
        <v>● Principios del cuidado de las plantas.
● Técnicas hortícolas / silvícolas prácticas</v>
      </c>
      <c r="E32" s="232">
        <f>'3.Todas las competencia(Fuente'!E228</f>
        <v>0</v>
      </c>
      <c r="F32" s="13" t="str">
        <f>'3.Todas las competencia(Fuente'!F228</f>
        <v>• Successful care of living plants.
• Demonstrate supporting knowledge.</v>
      </c>
      <c r="G32" s="13" t="str">
        <f>'3.Todas las competencia(Fuente'!G228</f>
        <v xml:space="preserve">• Evidence portfolio.
• Practical test.
• Oral test of knowledge.
</v>
      </c>
      <c r="H32" s="15">
        <f>'3.Todas las competencia(Fuente'!H228</f>
        <v>0</v>
      </c>
    </row>
    <row r="33" spans="1:8" ht="31.2" x14ac:dyDescent="0.3">
      <c r="A33" s="341" t="str">
        <f>'3.Todas las competencia(Fuente'!A229</f>
        <v>CATEGORÍA</v>
      </c>
      <c r="B33" s="341" t="str">
        <f>'3.Todas las competencia(Fuente'!B229</f>
        <v xml:space="preserve">LAR. FISCALIZACIÓN DEL CUMPLIMIENTO DE LEYES Y REGULACIONES </v>
      </c>
      <c r="C33" s="326" t="str">
        <f>'3.Todas las competencia(Fuente'!C229</f>
        <v>Asegurar que las leyes, regulaciones y derechos que se relacionan con las áreas protegidas y la biodiversidad se cumplan.</v>
      </c>
      <c r="D33" s="125" t="str">
        <f>'3.Todas las competencia(Fuente'!D229</f>
        <v xml:space="preserve"> </v>
      </c>
      <c r="E33" s="223">
        <f>'3.Todas las competencia(Fuente'!E229</f>
        <v>0</v>
      </c>
      <c r="F33" s="212">
        <f>'3.Todas las competencia(Fuente'!F229</f>
        <v>0</v>
      </c>
      <c r="G33" s="212">
        <f>'3.Todas las competencia(Fuente'!G229</f>
        <v>0</v>
      </c>
      <c r="H33" s="211">
        <f>'3.Todas las competencia(Fuente'!H229</f>
        <v>0</v>
      </c>
    </row>
    <row r="34" spans="1:8" ht="109.2" x14ac:dyDescent="0.3">
      <c r="A34" s="342" t="str">
        <f>'3.Todas las competencia(Fuente'!A262</f>
        <v>LAR 1</v>
      </c>
      <c r="B34" s="342" t="str">
        <f>'3.Todas las competencia(Fuente'!B262</f>
        <v xml:space="preserve"> FISCALIZACIÓN DEL CUMPLIMIENTO DE
LEYES Y REGULACIONES.
NIVEL 1</v>
      </c>
      <c r="C34" s="327" t="str">
        <f>'3.Todas las competencia(Fuente'!C262</f>
        <v>Realizar actividades de prevención supervisada, fiscalización y aplicación de la ley.</v>
      </c>
      <c r="D34" s="282" t="str">
        <f>'3.Todas las competencia(Fuente'!D262</f>
        <v>● Principales amenazas al AP.
● Elementos relevantes de la ley.
● Derechos y obligaciones legales de individuos y
de los agentes fiscalizado es del cumplimiento de
la ley.
● Políticas y procedimientos operativos relevantes.</v>
      </c>
      <c r="E34" s="283" t="str">
        <f>'3.Todas las competencia(Fuente'!E262</f>
        <v xml:space="preserve"> FLD 1; COM 1; BIO 1; CAC 1; AWA 1; ADR 1</v>
      </c>
      <c r="F34" s="168" t="str">
        <f>'3.Todas las competencia(Fuente'!F262</f>
        <v>EXAMPLE PERFORMANCE CRITERIA</v>
      </c>
      <c r="G34" s="168" t="str">
        <f>'3.Todas las competencia(Fuente'!G262</f>
        <v>EXAMPLE MEANS OF ASSESSMENT</v>
      </c>
      <c r="H34" s="64" t="str">
        <f>'3.Todas las competencia(Fuente'!H262</f>
        <v>RECOMMENDED PRIOR COMPETENCE REQUIREMENTS FOR THE LEVEL</v>
      </c>
    </row>
    <row r="35" spans="1:8" ht="36" x14ac:dyDescent="0.35">
      <c r="A35" s="26" t="str">
        <f>'3.Todas las competencia(Fuente'!A263</f>
        <v>Código</v>
      </c>
      <c r="B35" s="26" t="str">
        <f>'3.Todas las competencia(Fuente'!B263</f>
        <v>Declaración de la competencia. El individuo deberá ser capaz de:</v>
      </c>
      <c r="C35" s="328" t="str">
        <f>'3.Todas las competencia(Fuente'!C263</f>
        <v>Detalles, alcance y variaciones.
Una breve explicación de la competencia.</v>
      </c>
      <c r="D35" s="147" t="str">
        <f>'3.Todas las competencia(Fuente'!D263</f>
        <v>Principales requerimientos de conocimiento para la competencia.</v>
      </c>
      <c r="E35" s="103" t="str">
        <f>'3.Todas las competencia(Fuente'!E263</f>
        <v xml:space="preserve"> </v>
      </c>
      <c r="F35" s="172" t="str">
        <f>'3.Todas las competencia(Fuente'!F263</f>
        <v>Example performance criteria for certification</v>
      </c>
      <c r="G35" s="172" t="str">
        <f>'3.Todas las competencia(Fuente'!G263</f>
        <v>Example means of assessment</v>
      </c>
      <c r="H35" s="98" t="str">
        <f>'3.Todas las competencia(Fuente'!H263</f>
        <v>UNI, FLD 1</v>
      </c>
    </row>
    <row r="36" spans="1:8" ht="110.4" x14ac:dyDescent="0.3">
      <c r="A36" s="346" t="str">
        <f>'3.Todas las competencia(Fuente'!A264</f>
        <v>LAR 1.1</v>
      </c>
      <c r="B36" s="22" t="str">
        <f>'3.Todas las competencia(Fuente'!B264</f>
        <v>Identificar señales y evidencias de actividades no autorizadas y amenazas de seguridad en el campo.</v>
      </c>
      <c r="C36" s="305" t="str">
        <f>'3.Todas las competencia(Fuente'!C264</f>
        <v>● Reconocer e identificar señales y pruebas elevantes de las
amenazas y problemas legales enfrentados por un área protegida.
● Por ejemplo: señales de tala ilegal (tocones cortados, sitios de
aserraderos, rutas de extracción, ruido de motosierra), caza
furtiva (diferentes tipos de trampas, disparos, restos de animales
cazados), uso de venenos, acceso no autorizado, uso de recursos
no autorizados, minas activas, amenazas de seguridad (incursiones,
trampas, posibles confrontaciones).</v>
      </c>
      <c r="D36" s="13" t="str">
        <f>'3.Todas las competencia(Fuente'!D264</f>
        <v>● Las principales amenazas que enfrenta el AP.
● Señales de actividad ilegal.
● Especies que son objetivo de los cazadores
furtivos.</v>
      </c>
      <c r="E36" s="232">
        <f>'3.Todas las competencia(Fuente'!E264</f>
        <v>0</v>
      </c>
      <c r="F36" s="13" t="str">
        <f>'3.Todas las competencia(Fuente'!F264</f>
        <v>• Describe the 5 main threats to the PA and how they would be recognised in the field
• Identify 5 common field indicators of illegal activity
• Demonstrate supporting knowledge.</v>
      </c>
      <c r="G36" s="13" t="str">
        <f>'3.Todas las competencia(Fuente'!G264</f>
        <v>• Practical tests in the field or in a realistic simulation. 
• Oral test of knowledge.</v>
      </c>
      <c r="H36" s="14">
        <f>'3.Todas las competencia(Fuente'!H264</f>
        <v>0</v>
      </c>
    </row>
    <row r="37" spans="1:8" ht="72" x14ac:dyDescent="0.3">
      <c r="A37" s="346" t="str">
        <f>'3.Todas las competencia(Fuente'!A265</f>
        <v>LAR 1.2</v>
      </c>
      <c r="B37" s="22" t="str">
        <f>'3.Todas las competencia(Fuente'!B265</f>
        <v>Proporcionar información a usuarios de áreas protegidas sobre leyes, derechos y regulaciones que afectan un área protegida.</v>
      </c>
      <c r="C37" s="305" t="str">
        <f>'3.Todas las competencia(Fuente'!C265</f>
        <v>● Proporcionar información verbal y orientación sobre leyes y
regulaciones a los actores interesados (residentes locales, visitantes,
turistas, usuarios autorizados, infractores).
● Explicar y responder preguntas.</v>
      </c>
      <c r="D37" s="13" t="str">
        <f>'3.Todas las competencia(Fuente'!D265</f>
        <v>● Leyes y derechos que afectan: el AP, los
recursos, los usuarios, los actores interesados y
el personal del AP.
● Técnicas básicas para la comunicación verbal.
● Consulte también CAC 1.</v>
      </c>
      <c r="E37" s="232">
        <f>'3.Todas las competencia(Fuente'!E265</f>
        <v>0</v>
      </c>
      <c r="F37" s="13" t="str">
        <f>'3.Todas las competencia(Fuente'!F265</f>
        <v>• Demonstrate accurate oral provision of relevant information to two different types of user
• Demonstrate supporting knowledge.</v>
      </c>
      <c r="G37" s="13" t="str">
        <f>'3.Todas las competencia(Fuente'!G265</f>
        <v>• Practical simulation.
• Oral test of knowledge.</v>
      </c>
      <c r="H37" s="14">
        <f>'3.Todas las competencia(Fuente'!H265</f>
        <v>0</v>
      </c>
    </row>
    <row r="38" spans="1:8" ht="78" x14ac:dyDescent="0.3">
      <c r="A38" s="346" t="str">
        <f>'3.Todas las competencia(Fuente'!A266</f>
        <v>LAR 1.3</v>
      </c>
      <c r="B38" s="22" t="str">
        <f>'3.Todas las competencia(Fuente'!B266</f>
        <v>Participar en las operaciones supervisadas de fiscalización del
cumplimiento de la ley, de conformidad con procedimientos
operacionales estandarizados</v>
      </c>
      <c r="C38" s="305" t="str">
        <f>'3.Todas las competencia(Fuente'!C266</f>
        <v>● Seguir los procedimientos correctos para las operaciones típicas de
fiscalización del cumplimiento de la ley: ( ecopilación de información,
inspecciones, patrullas, búsquedas, puestos de control, usuarios,
actores interesados y personal del AP.</v>
      </c>
      <c r="D38" s="13" t="str">
        <f>'3.Todas las competencia(Fuente'!D266</f>
        <v>● Leyes y derechos que afectan: el AP, los
recursos, los usuarios, los actores interesados y
el personal del AP.
● Procedimientos operativos estandarizados
relevantes.</v>
      </c>
      <c r="E38" s="232">
        <f>'3.Todas las competencia(Fuente'!E266</f>
        <v>0</v>
      </c>
      <c r="F38" s="13" t="str">
        <f>'3.Todas las competencia(Fuente'!F266</f>
        <v>• Demonstrate use of correct procedures under supervision in 3 typical scenarios.
• Documented participation in at least five operations.
• Demonstrate supporting knowledge.</v>
      </c>
      <c r="G38" s="13" t="str">
        <f>'3.Todas las competencia(Fuente'!G266</f>
        <v>• Completion of practical test/simulation.
• Evidence portfolio assessment. 
• Testimony from senior ranger/patrol leader.
• Oral test of knowledge.</v>
      </c>
      <c r="H38" s="14">
        <f>'3.Todas las competencia(Fuente'!H266</f>
        <v>0</v>
      </c>
    </row>
    <row r="39" spans="1:8" ht="115.2" x14ac:dyDescent="0.3">
      <c r="A39" s="346" t="str">
        <f>'3.Todas las competencia(Fuente'!A267</f>
        <v>LAR 1.4</v>
      </c>
      <c r="B39" s="22" t="str">
        <f>'3.Todas las competencia(Fuente'!B267</f>
        <v>Seguir procedimientos legales, éticos y seguros para la aprehensión de sospechosos, infractores y detenidos.</v>
      </c>
      <c r="C39" s="305" t="str">
        <f>'3.Todas las competencia(Fuente'!C267</f>
        <v>● Aprehender, detener o arrestar sospechosos (si está permitido) legal
y éticamente y de acuerdo con las instrucciones y procedimientos
establecidos.
● Tomar medidas para garantizar la aprehensión por parte del personal
de las fuerzas del orden (por ejemplo, policía) si es necesario.
● Respetar los derechos de los sospechosos y del público en general.</v>
      </c>
      <c r="D39" s="13" t="str">
        <f>'3.Todas las competencia(Fuente'!D267</f>
        <v>● Leyes y derechos que afectan: el AP, los
recursos, los usuarios, los actores interesados y
el personal del AP.
● Procedimientos operativos estandarizados
relevantes.
● Procedimientos para contactar a las agencias
de fiscalización del cumplimiento de la ley si es
necesario.</v>
      </c>
      <c r="E39" s="232">
        <f>'3.Todas las competencia(Fuente'!E267</f>
        <v>0</v>
      </c>
      <c r="F39" s="13" t="str">
        <f>'3.Todas las competencia(Fuente'!F267</f>
        <v>• Follow correct procedures in 3 typical scenarios.
• Documented participation in at least 3 relevant actions.
• Demonstrate supporting knowledge.</v>
      </c>
      <c r="G39" s="13" t="str">
        <f>'3.Todas las competencia(Fuente'!G267</f>
        <v>• Completion of practical test/simulation.
• Evidence portfolio assessment. 
• Testimony from senior ranger/patrol leader.
• Oral test of knowledge.</v>
      </c>
      <c r="H39" s="14">
        <f>'3.Todas las competencia(Fuente'!H267</f>
        <v>0</v>
      </c>
    </row>
    <row r="40" spans="1:8" ht="72" x14ac:dyDescent="0.3">
      <c r="A40" s="346" t="str">
        <f>'3.Todas las competencia(Fuente'!A268</f>
        <v>LAR 1.5</v>
      </c>
      <c r="B40" s="22" t="str">
        <f>'3.Todas las competencia(Fuente'!B268</f>
        <v>Seguir los procedimientos correctos para proteger las escenas
del crimen confisca , asegurar y documentar la evidencia.</v>
      </c>
      <c r="C40" s="305" t="str">
        <f>'3.Todas las competencia(Fuente'!C268</f>
        <v>● Asegurar escenas del crimen para permitir una documentación e
investigación detallada.
● Preservar, recolectar y documentar evidencia relacionada con
infracciones, de forma legal y de acuerdo con las instrucciones y
procedimientos establecidos.</v>
      </c>
      <c r="D40" s="13" t="str">
        <f>'3.Todas las competencia(Fuente'!D268</f>
        <v>● Leyes y procedimientos relacionados con la
evidencia y escenas del crimen.
● Procedimientos operativos estandarizados
relevantes.</v>
      </c>
      <c r="E40" s="232">
        <f>'3.Todas las competencia(Fuente'!E268</f>
        <v>0</v>
      </c>
      <c r="F40" s="13" t="str">
        <f>'3.Todas las competencia(Fuente'!F268</f>
        <v>• Follow correct procedures in 2 typical scenarios 
• Documented participation in at least 3 relevant actions.
• Demonstrate supporting knowledge.</v>
      </c>
      <c r="G40" s="13" t="str">
        <f>'3.Todas las competencia(Fuente'!G268</f>
        <v>• Completion of practical test/simulation.
• Evidence portfolio assessment. 
• Testimony from senior ranger/patrol leader.
• Oral test of knowledge.</v>
      </c>
      <c r="H40" s="14">
        <f>'3.Todas las competencia(Fuente'!H268</f>
        <v>0</v>
      </c>
    </row>
    <row r="41" spans="1:8" ht="72" x14ac:dyDescent="0.3">
      <c r="A41" s="346" t="str">
        <f>'3.Todas las competencia(Fuente'!A269</f>
        <v>LAR 1.6</v>
      </c>
      <c r="B41" s="22" t="str">
        <f>'3.Todas las competencia(Fuente'!B269</f>
        <v>Tratar a los sospechosos y miembros del público de manera correcta y legal durante actividades de fiscalización del
cumplimiento de la ley.</v>
      </c>
      <c r="C41" s="305" t="str">
        <f>'3.Todas las competencia(Fuente'!C269</f>
        <v>● Asegurar que todos los contactos con sospechosos, personas
locales y público en general se realiza legal, profesional y
respetuosamente.
● Detener y prevenir el maltrato del público y de sospechosos.
● Detener y prevenir conductas corruptas.</v>
      </c>
      <c r="D41" s="13" t="str">
        <f>'3.Todas las competencia(Fuente'!D269</f>
        <v>● Leyes y derechos que afectan: el AP, los
recursos, los usuarios, los actores interesados y
el personal del AP.
● Procedimientos operativos estandarizados
relevantes.</v>
      </c>
      <c r="E41" s="232">
        <f>'3.Todas las competencia(Fuente'!E269</f>
        <v>0</v>
      </c>
      <c r="F41" s="13" t="str">
        <f>'3.Todas las competencia(Fuente'!F269</f>
        <v>• Follow correct procedures in 2 typical scenarios.
• Demonstrate supporting knowledge.</v>
      </c>
      <c r="G41" s="13" t="str">
        <f>'3.Todas las competencia(Fuente'!G269</f>
        <v>• Completion of practical test/simulation.
• Evidence portfolio assessment. 
• Testimony from senior ranger/patrol leader.
• Oral test of knowledge.</v>
      </c>
      <c r="H41" s="14">
        <f>'3.Todas las competencia(Fuente'!H269</f>
        <v>0</v>
      </c>
    </row>
    <row r="42" spans="1:8" ht="86.4" x14ac:dyDescent="0.3">
      <c r="A42" s="346" t="str">
        <f>'3.Todas las competencia(Fuente'!A270</f>
        <v>LAR 1.7</v>
      </c>
      <c r="B42" s="22" t="str">
        <f>'3.Todas las competencia(Fuente'!B270</f>
        <v>Seguir los procedimientos adecuados para la preparación de
documentación e informes sobre actividades de fiscalización del cumplimiento de la ley.</v>
      </c>
      <c r="C42" s="305" t="str">
        <f>'3.Todas las competencia(Fuente'!C270</f>
        <v>● Proporcionar informes verbales y escritos precisos de acuerdo con la
ley y con los procedimientos recomendados.
● Utilizar ayudas digitales para registrar información en el campo si
es necesario (p. ej. computadoras de mano, teléfonos inteligentes,
aplicaciones como SMART y FIST).</v>
      </c>
      <c r="D42" s="13" t="str">
        <f>'3.Todas las competencia(Fuente'!D270</f>
        <v>● Procedimientos y formatos para la presentación
de informes.
● Uso de dispositivos electrónicos de recolección
de datos.
● Procedimientos operativos estandarizados
relevantes.</v>
      </c>
      <c r="E42" s="232">
        <f>'3.Todas las competencia(Fuente'!E270</f>
        <v>0</v>
      </c>
      <c r="F42" s="13" t="str">
        <f>'3.Todas las competencia(Fuente'!F270</f>
        <v>• Complete required official documentation correctly.
• Demonstrate supporting knowledge.</v>
      </c>
      <c r="G42" s="13" t="str">
        <f>'3.Todas las competencia(Fuente'!G270</f>
        <v>• Completion of practical test/simulation.
• Completion of required written documentation.
• Evidence portfolio assessment. 
• Oral test of knowledge.</v>
      </c>
      <c r="H42" s="14">
        <f>'3.Todas las competencia(Fuente'!H270</f>
        <v>0</v>
      </c>
    </row>
    <row r="43" spans="1:8" ht="86.4" x14ac:dyDescent="0.3">
      <c r="A43" s="346" t="str">
        <f>'3.Todas las competencia(Fuente'!A271</f>
        <v>LAR 1.8</v>
      </c>
      <c r="B43" s="22" t="str">
        <f>'3.Todas las competencia(Fuente'!B271</f>
        <v>Proporcionar evidencia formal (escrita y verbal).</v>
      </c>
      <c r="C43" s="305" t="str">
        <f>'3.Todas las competencia(Fuente'!C271</f>
        <v>● Proporcionar declaraciones precisas e informes.
● Proporcionar evidencia verbal precisa y confiable en investigaciones
oficiales y p ocedimientos judiciales.</v>
      </c>
      <c r="D43" s="13" t="str">
        <f>'3.Todas las competencia(Fuente'!D271</f>
        <v>● Requerimientos para preparar declaraciones
formales escritas.
● Procedimientos judiciales y normas para
proporcionar evidencia.
● Técnicas para la comunicación verbal y respuesta de interrogatorios (ver CAC).</v>
      </c>
      <c r="E43" s="232">
        <f>'3.Todas las competencia(Fuente'!E271</f>
        <v>0</v>
      </c>
      <c r="F43" s="13" t="str">
        <f>'3.Todas las competencia(Fuente'!F271</f>
        <v>• Submit an accurate and detailed written statement.
• Submit formal oral testimony under questioning.
• Demonstrate supporting knowledge.</v>
      </c>
      <c r="G43" s="13" t="str">
        <f>'3.Todas las competencia(Fuente'!G271</f>
        <v>• Completion of practical test/simulation.
• Completion of required written documentation.
• Evidence portfolio assessment. 
• Oral test of knowledge.</v>
      </c>
      <c r="H43" s="14">
        <f>'3.Todas las competencia(Fuente'!H271</f>
        <v>0</v>
      </c>
    </row>
    <row r="44" spans="1:8" ht="138" x14ac:dyDescent="0.3">
      <c r="A44" s="346" t="str">
        <f>'3.Todas las competencia(Fuente'!A272</f>
        <v>LAR 1.9</v>
      </c>
      <c r="B44" s="22" t="str">
        <f>'3.Todas las competencia(Fuente'!B272</f>
        <v>Responder adecuadamente a disputas no violentas y confrontaciones.</v>
      </c>
      <c r="C44" s="305" t="str">
        <f>'3.Todas las competencia(Fuente'!C272</f>
        <v>● Utilizar una variedad de técnicas no violentas, legales y éticas para
evitar conflictos y cont olar situaciones hostiles (por ejemplo, lidiar
con disputas, amenazas, falta de cooperación o intimidación).
● Las técnicas pueden incluir: usar lenguaje correcto, usar y leer
el lenguaje corporal, mostrar buenas habilidades de escucha,
proporcionando claridad y respuestas consistentes, mantener la
calma bajo provocación y saber cuándo retirarse y cuándo solicitar
asistencia.
● Seguir las instrucciones y los procedimientos operativos
estandarizados para situaciones bajo amenaza.</v>
      </c>
      <c r="D44" s="13" t="str">
        <f>'3.Todas las competencia(Fuente'!D272</f>
        <v>● Leyes y derechos que afectan: el AP, los
recursos, los usuarios, los actores interesados y
el personal del AP.
● Técnicas de prevención y mitigación de
conflictos
● Procedimientos operativos estandarizados
relevantes.</v>
      </c>
      <c r="E44" s="232">
        <f>'3.Todas las competencia(Fuente'!E272</f>
        <v>0</v>
      </c>
      <c r="F44" s="13" t="str">
        <f>'3.Todas las competencia(Fuente'!F272</f>
        <v>• Demonstrate at least 5 techniques for dealing with conflict in a non violent way.
• Demonstrate supporting knowledge.</v>
      </c>
      <c r="G44" s="13" t="str">
        <f>'3.Todas las competencia(Fuente'!G272</f>
        <v>• Completion of practical test/simulation.
• Oral test of knowledge.</v>
      </c>
      <c r="H44" s="14">
        <f>'3.Todas las competencia(Fuente'!H272</f>
        <v>0</v>
      </c>
    </row>
    <row r="45" spans="1:8" ht="86.4" x14ac:dyDescent="0.3">
      <c r="A45" s="346" t="str">
        <f>'3.Todas las competencia(Fuente'!A273</f>
        <v>LAR 1.10</v>
      </c>
      <c r="B45" s="22" t="str">
        <f>'3.Todas las competencia(Fuente'!B273</f>
        <v>Responder correcta y apropiadamente a amenazas físicas y
ataques.</v>
      </c>
      <c r="C45" s="305" t="str">
        <f>'3.Todas las competencia(Fuente'!C273</f>
        <v>● Utilizar técnicas de defensa personal, equipo y fuerza apropiada en
respuesta a ataques físicos.
● Seguir las instrucciones y el uso de procedimientos operativos
estandarizados en situaciones amenazadoras y en confrontaciones
físicas.</v>
      </c>
      <c r="D45" s="13" t="str">
        <f>'3.Todas las competencia(Fuente'!D273</f>
        <v>● Leyes y derechos que afectan: el AP, los
recursos, los usuarios, los actores interesado y el
personal del AP.
● Concepto de respuesta y fuerza apropiada.
● Procedimientos operativos estandarizados para
tratar confrontaciones violentas.</v>
      </c>
      <c r="E45" s="232">
        <f>'3.Todas las competencia(Fuente'!E273</f>
        <v>0</v>
      </c>
      <c r="F45" s="13" t="str">
        <f>'3.Todas las competencia(Fuente'!F273</f>
        <v>• Demonstrate use of techniques for personal self defence
• Demonstrate use of techniques for group self defence
• Demonstrate supporting knowledge.</v>
      </c>
      <c r="G45" s="13" t="str">
        <f>'3.Todas las competencia(Fuente'!G273</f>
        <v>• Completion of practical tests/simulation.
• Oral test of knowledge.</v>
      </c>
      <c r="H45" s="14">
        <f>'3.Todas las competencia(Fuente'!H273</f>
        <v>0</v>
      </c>
    </row>
    <row r="46" spans="1:8" ht="110.4" x14ac:dyDescent="0.3">
      <c r="A46" s="346" t="str">
        <f>'3.Todas las competencia(Fuente'!A274</f>
        <v>LAR 1.11</v>
      </c>
      <c r="B46" s="22" t="str">
        <f>'3.Todas las competencia(Fuente'!B274</f>
        <v>Cuidar y utilizar armas de fuego de forma legal, correcta y sin peligro.</v>
      </c>
      <c r="C46" s="305" t="str">
        <f>'3.Todas las competencia(Fuente'!C274</f>
        <v>● Verifica , mantener, manipular y almacenar de manera segura, armas
de fuego y municiones de acuerdo con las normas y procedimientos
establecidos.
● Utilizar armas de fuego para prevenir o responder ataques que
amenazan la integridad de la vida silvestre o de las personas, de
acuerdo con la ley y con procedimientos estandarizados.
● Cooperar en la investigaciones e informes después del uso de armas
de fuego.</v>
      </c>
      <c r="D46" s="13" t="str">
        <f>'3.Todas las competencia(Fuente'!D274</f>
        <v>● Ley de manejo y uso de armas de fuego.
● Uso específico de las armas de fuego expedidas
● Procedimientos. estandarizados para tratar
confrontaciones violentas.
● Normas de intervención que determinan el uso
de armas de fuego.</v>
      </c>
      <c r="E46" s="232">
        <f>'3.Todas las competencia(Fuente'!E274</f>
        <v>0</v>
      </c>
      <c r="F46" s="13" t="str">
        <f>'3.Todas las competencia(Fuente'!F274</f>
        <v>• Acquire official legal certification for firearms use.
• Demonstrate correct firearms maintenance and storage.
• Demonstrate correct firearms use.</v>
      </c>
      <c r="G46" s="13" t="str">
        <f>'3.Todas las competencia(Fuente'!G274</f>
        <v>• Pass official legal certification tests/requirements.
• Oral test of knowledge.</v>
      </c>
      <c r="H46" s="14">
        <f>'3.Todas las competencia(Fuente'!H274</f>
        <v>0</v>
      </c>
    </row>
    <row r="47" spans="1:8" ht="46.8" x14ac:dyDescent="0.3">
      <c r="A47" s="341" t="str">
        <f>'3.Todas las competencia(Fuente'!A275</f>
        <v>CATEGORÍA</v>
      </c>
      <c r="B47" s="341" t="str">
        <f>'3.Todas las competencia(Fuente'!B275</f>
        <v>COM. COMUNIDADES Y ASPECTOS CULTURALES</v>
      </c>
      <c r="C47" s="326" t="str">
        <f>'3.Todas las competencia(Fuente'!C275</f>
        <v xml:space="preserve">
Establecer sistemas de gobernanza y manejo de áreas protegidas que aborden las necesidades y derechos de las comunidades locales.</v>
      </c>
      <c r="D47" s="140" t="str">
        <f>'3.Todas las competencia(Fuente'!D275</f>
        <v xml:space="preserve"> </v>
      </c>
      <c r="E47" s="231">
        <f>'3.Todas las competencia(Fuente'!E275</f>
        <v>0</v>
      </c>
      <c r="F47" s="167">
        <f>'3.Todas las competencia(Fuente'!F275</f>
        <v>0</v>
      </c>
      <c r="G47" s="167">
        <f>'3.Todas las competencia(Fuente'!G275</f>
        <v>0</v>
      </c>
      <c r="H47" s="38">
        <f>'3.Todas las competencia(Fuente'!H275</f>
        <v>0</v>
      </c>
    </row>
    <row r="48" spans="1:8" ht="93.6" x14ac:dyDescent="0.3">
      <c r="A48" s="313" t="str">
        <f>'3.Todas las competencia(Fuente'!A306</f>
        <v>COM 1</v>
      </c>
      <c r="B48" s="313" t="str">
        <f>'3.Todas las competencia(Fuente'!B306</f>
        <v>COMUNIDADES Y ASPECTOS CULTURALES.
NIVEL 2</v>
      </c>
      <c r="C48" s="308" t="str">
        <f>'3.Todas las competencia(Fuente'!C306</f>
        <v>Generar un vínculo adecuado con las comunidades locales.</v>
      </c>
      <c r="D48" s="282" t="str">
        <f>'3.Todas las competencia(Fuente'!D306</f>
        <v xml:space="preserve">● Comprensión básica de los actores locales
interesados, las comunidades y culturas.
● Importancia de aspectos culturalmente sensibles y de comprender y respetar las costumbres locales, reglas, tradiciones, etc.
</v>
      </c>
      <c r="E48" s="285" t="str">
        <f>'3.Todas las competencia(Fuente'!E306</f>
        <v xml:space="preserve"> AWA 1; ADR 1; FLD 1; CAC 1</v>
      </c>
      <c r="F48" s="168" t="str">
        <f>'3.Todas las competencia(Fuente'!F306</f>
        <v>EXAMPLE PERFORMANCE CRITERIA</v>
      </c>
      <c r="G48" s="168" t="str">
        <f>'3.Todas las competencia(Fuente'!G306</f>
        <v>EXAMPLE MEANS OF ASSESSMENT</v>
      </c>
      <c r="H48" s="64" t="str">
        <f>'3.Todas las competencia(Fuente'!H306</f>
        <v>RECOMMENDED PRIOR COMPETENCE REQUIREMENTS FOR THE LEVEL</v>
      </c>
    </row>
    <row r="49" spans="1:8" ht="36" x14ac:dyDescent="0.35">
      <c r="A49" s="314" t="str">
        <f>'3.Todas las competencia(Fuente'!A307</f>
        <v>Código</v>
      </c>
      <c r="B49" s="314" t="str">
        <f>'3.Todas las competencia(Fuente'!B307</f>
        <v>Declaración de la competencia. El individuo deberá ser capaz de:</v>
      </c>
      <c r="C49" s="129" t="str">
        <f>'3.Todas las competencia(Fuente'!C307</f>
        <v>Detalles, alcance y variaciones.
Una breve explicación de la competencia.</v>
      </c>
      <c r="D49" s="147" t="str">
        <f>'3.Todas las competencia(Fuente'!D307</f>
        <v>Principales requerimientos de conocimiento para la competencia.</v>
      </c>
      <c r="E49" s="103">
        <f>'3.Todas las competencia(Fuente'!E307</f>
        <v>0</v>
      </c>
      <c r="F49" s="172" t="str">
        <f>'3.Todas las competencia(Fuente'!F307</f>
        <v>Example performance criteria for certification</v>
      </c>
      <c r="G49" s="172" t="str">
        <f>'3.Todas las competencia(Fuente'!G307</f>
        <v>Example means of assessment</v>
      </c>
      <c r="H49" s="98" t="str">
        <f>'3.Todas las competencia(Fuente'!H307</f>
        <v>UNI; FLD 1</v>
      </c>
    </row>
    <row r="50" spans="1:8" ht="138" x14ac:dyDescent="0.3">
      <c r="A50" s="346" t="str">
        <f>'3.Todas las competencia(Fuente'!A308</f>
        <v>COM 1.1</v>
      </c>
      <c r="B50" s="22" t="str">
        <f>'3.Todas las competencia(Fuente'!B308</f>
        <v>Comunicar e interactuar apropiadamente con miembros de la
comunidad.</v>
      </c>
      <c r="C50" s="305" t="str">
        <f>'3.Todas las competencia(Fuente'!C308</f>
        <v>● Demostrar conciencia y sensibilidad hacia las culturas y prácticas
locales.
● Acatamiento de las políticas y lineamientos sobre relaciones con la
población local.
● Brindar información básica a la población local sobre un área
protegida, sus funciones, regulaciones y enfoques para trabajar con
comunidades locales.
● Demostrar conciencia y sensibilidad hacia cuestiones culturales en
todos los aspectos del trabajo.
● Ver también CAC Nivel 1, FPC.</v>
      </c>
      <c r="D50" s="13" t="str">
        <f>'3.Todas las competencia(Fuente'!D308</f>
        <v xml:space="preserve">● Políticas y regulaciones de las APs que afectan la
población local.
● Diversidad de actores locales, comunidades y
culturas.
● Costumbres locales, reglas, tradiciones, idiomas,
prácticas, medios de vida.
</v>
      </c>
      <c r="E50" s="233">
        <f>'3.Todas las competencia(Fuente'!E308</f>
        <v>0</v>
      </c>
      <c r="F50" s="13" t="str">
        <f>'3.Todas las competencia(Fuente'!F308</f>
        <v>• Demonstrate appropriate interactions in a range of situations.
• Maintain a field notebook. 
• Submit basic information about the PA in a suitable way.
• Demonstrate supporting knowledge.</v>
      </c>
      <c r="G50" s="13" t="str">
        <f>'3.Todas las competencia(Fuente'!G308</f>
        <v>• Observation. 
• Testimony from supervisor and/or local community members.
• Oral test of knowledge.</v>
      </c>
      <c r="H50" s="15">
        <f>'3.Todas las competencia(Fuente'!H308</f>
        <v>0</v>
      </c>
    </row>
    <row r="51" spans="1:8" ht="100.8" x14ac:dyDescent="0.3">
      <c r="A51" s="346" t="str">
        <f>'3.Todas las competencia(Fuente'!A309</f>
        <v>COM 1.2</v>
      </c>
      <c r="B51" s="22" t="str">
        <f>'3.Todas las competencia(Fuente'!B309</f>
        <v>Llevar a cabo trabajo de extensión en campo con comunidades locales.</v>
      </c>
      <c r="C51" s="305" t="str">
        <f>'3.Todas las competencia(Fuente'!C309</f>
        <v xml:space="preserve">● Trabajar bajo supervisión en la implementación práctica conjunta de
actividades de extensión comunitaria.
● Las actividades relevantes incluyen muestreos básicos, agricultura,
construcción, salud y bienestar, uso sostenible, educación, etc.
● Trabajar de manera participativa, inclusiva y sensible.
● Registrar e informar sobre actividades y resultados.
</v>
      </c>
      <c r="D51" s="13" t="str">
        <f>'3.Todas las competencia(Fuente'!D309</f>
        <v xml:space="preserve">● Políticas y regulaciones de las APs que afectan a
personas locales.
● Diversidad de actores locales, comunidades y
culturas.
● Costumbres locales, reglas, tradiciones, idiomas,
prácticas y medios de vida.
</v>
      </c>
      <c r="E51" s="233">
        <f>'3.Todas las competencia(Fuente'!E309</f>
        <v>0</v>
      </c>
      <c r="F51" s="13" t="str">
        <f>'3.Todas las competencia(Fuente'!F309</f>
        <v xml:space="preserve"> •Provide evidence of successful conduct of local extension/outreach work.
• Demonstrate supporting knowledge.</v>
      </c>
      <c r="G51" s="13" t="str">
        <f>'3.Todas las competencia(Fuente'!G309</f>
        <v>• Observation. 
• Testimony from supervisor and/or local community members.
• Oral test of knowledge.</v>
      </c>
      <c r="H51" s="15">
        <f>'3.Todas las competencia(Fuente'!H309</f>
        <v>0</v>
      </c>
    </row>
    <row r="52" spans="1:8" ht="31.2" x14ac:dyDescent="0.3">
      <c r="A52" s="341" t="str">
        <f>'3.Todas las competencia(Fuente'!A310</f>
        <v>CATEGORÍA</v>
      </c>
      <c r="B52" s="341" t="str">
        <f>'3.Todas las competencia(Fuente'!B310</f>
        <v>TRP. TURISMO, RECREACIÓN Y USO PÚBLICO</v>
      </c>
      <c r="C52" s="326" t="str">
        <f>'3.Todas las competencia(Fuente'!C310</f>
        <v>Brindar oportunidades de turismo y recreación que sean ambiental y económicamente sostenibles, tanto dentro como en los alrededores de las áreas protegidas.</v>
      </c>
      <c r="D52" s="125" t="str">
        <f>'3.Todas las competencia(Fuente'!D310</f>
        <v xml:space="preserve"> </v>
      </c>
      <c r="E52" s="223">
        <f>'3.Todas las competencia(Fuente'!E310</f>
        <v>0</v>
      </c>
      <c r="F52" s="174">
        <f>'3.Todas las competencia(Fuente'!F310</f>
        <v>0</v>
      </c>
      <c r="G52" s="174">
        <f>'3.Todas las competencia(Fuente'!G310</f>
        <v>0</v>
      </c>
      <c r="H52" s="97">
        <f>'3.Todas las competencia(Fuente'!H310</f>
        <v>0</v>
      </c>
    </row>
    <row r="53" spans="1:8" ht="78" x14ac:dyDescent="0.3">
      <c r="A53" s="313" t="str">
        <f>'3.Todas las competencia(Fuente'!A340</f>
        <v>TRP 1</v>
      </c>
      <c r="B53" s="313" t="str">
        <f>'3.Todas las competencia(Fuente'!B340</f>
        <v>TURISMO, RECREACION Y USO PUBLICO.
NIVEL 1</v>
      </c>
      <c r="C53" s="308" t="str">
        <f>'3.Todas las competencia(Fuente'!C340</f>
        <v>Guiar, asistir y supervisar visitantes en áreas protegidas y actividades recreativas.</v>
      </c>
      <c r="D53" s="282" t="str">
        <f>'3.Todas las competencia(Fuente'!D340</f>
        <v>● Papel del turismo y la visitación en la gestión del
área protegida.
● Políticas y procedimientos operativos relevantes.</v>
      </c>
      <c r="E53" s="283" t="str">
        <f>'3.Todas las competencia(Fuente'!E340</f>
        <v>TEC 1; BIO 1; COM 1; ADR 1; CAC 1</v>
      </c>
      <c r="F53" s="168" t="str">
        <f>'3.Todas las competencia(Fuente'!F340</f>
        <v>EXAMPLE PERFORMANCE CRITERIA</v>
      </c>
      <c r="G53" s="168" t="str">
        <f>'3.Todas las competencia(Fuente'!G340</f>
        <v>EXAMPLE MEANS OF ASSESSMENT</v>
      </c>
      <c r="H53" s="64" t="str">
        <f>'3.Todas las competencia(Fuente'!H340</f>
        <v>RECOMMENDED PRIOR COMPETENCE REQUIREMENTS FOR THE LEVEL</v>
      </c>
    </row>
    <row r="54" spans="1:8" ht="36" x14ac:dyDescent="0.35">
      <c r="A54" s="314" t="str">
        <f>'3.Todas las competencia(Fuente'!A341</f>
        <v>Código</v>
      </c>
      <c r="B54" s="314" t="str">
        <f>'3.Todas las competencia(Fuente'!B341</f>
        <v>Declaración de la competencia. El individuo deberá ser capaz de:</v>
      </c>
      <c r="C54" s="129" t="str">
        <f>'3.Todas las competencia(Fuente'!C341</f>
        <v>Detalles, alcance y variaciones.
Una breve explicación de la competencia.</v>
      </c>
      <c r="D54" s="147" t="str">
        <f>'3.Todas las competencia(Fuente'!D341</f>
        <v>Principales requerimientos de conocimiento para la competencia.</v>
      </c>
      <c r="E54" s="103" t="str">
        <f>'3.Todas las competencia(Fuente'!E341</f>
        <v xml:space="preserve"> </v>
      </c>
      <c r="F54" s="172" t="str">
        <f>'3.Todas las competencia(Fuente'!F341</f>
        <v>Example performance criteria for certification</v>
      </c>
      <c r="G54" s="172" t="str">
        <f>'3.Todas las competencia(Fuente'!G341</f>
        <v>Example means of assessment</v>
      </c>
      <c r="H54" s="98" t="str">
        <f>'3.Todas las competencia(Fuente'!H341</f>
        <v>UNI; FLD 1; AWA 1</v>
      </c>
    </row>
    <row r="55" spans="1:8" ht="82.8" x14ac:dyDescent="0.3">
      <c r="A55" s="346" t="str">
        <f>'3.Todas las competencia(Fuente'!A342</f>
        <v>TRP 1.1</v>
      </c>
      <c r="B55" s="23" t="str">
        <f>'3.Todas las competencia(Fuente'!B342</f>
        <v>Dar la bienvenida, ayudar y regular la visitación en el sitio.</v>
      </c>
      <c r="C55" s="305" t="str">
        <f>'3.Todas las competencia(Fuente'!C342</f>
        <v>● Dar instrucciones, brindar recomendaciones básicas a los visitantes
sobre oportunidades de recreación, seguridad, actividades permitidas
y prohibidas.
● Responder adecuadamente y con precisión a preguntas y quejas.
● Responder correctamente a infracción de códigos, regulaciones o
comportamiento inapropiado.</v>
      </c>
      <c r="D55" s="13" t="str">
        <f>'3.Todas las competencia(Fuente'!D342</f>
        <v>● Oportunidades de recreación y regulaciones en
el AP.
● Habilidades de comunicación verbal.
● Ver también AWA y CAC.</v>
      </c>
      <c r="E55" s="232">
        <f>'3.Todas las competencia(Fuente'!E342</f>
        <v>0</v>
      </c>
      <c r="F55" s="13" t="str">
        <f>'3.Todas las competencia(Fuente'!F342</f>
        <v>• Demonstrate interactions with visitors in 3 different typical situations.
• Demonstrate supporting knowledge.</v>
      </c>
      <c r="G55" s="13" t="str">
        <f>'3.Todas las competencia(Fuente'!G342</f>
        <v>• Practical test/observation/ simulation.
• Oral test of knowledge.</v>
      </c>
      <c r="H55" s="14">
        <f>'3.Todas las competencia(Fuente'!H342</f>
        <v>0</v>
      </c>
    </row>
    <row r="56" spans="1:8" ht="43.2" x14ac:dyDescent="0.3">
      <c r="A56" s="346" t="str">
        <f>'3.Todas las competencia(Fuente'!A343</f>
        <v>TRP 1.2</v>
      </c>
      <c r="B56" s="23" t="str">
        <f>'3.Todas las competencia(Fuente'!B343</f>
        <v>Responder ante emergencias y accidentes de los visitantes.</v>
      </c>
      <c r="C56" s="305" t="str">
        <f>'3.Todas las competencia(Fuente'!C343</f>
        <v>● Seguir los procedimientos para informar y responder a accidentes,
emergencias y otros problemas que afecten a los visitantes de un área
protegida.</v>
      </c>
      <c r="D56" s="13" t="str">
        <f>'3.Todas las competencia(Fuente'!D343</f>
        <v>● Primeros auxilios (ver FLD).
● Procedimientos de emergencia en el AP para
tratar accidentes y urgencias.</v>
      </c>
      <c r="E56" s="232">
        <f>'3.Todas las competencia(Fuente'!E343</f>
        <v>0</v>
      </c>
      <c r="F56" s="13" t="str">
        <f>'3.Todas las competencia(Fuente'!F343</f>
        <v>• Demonstrate correct actions and response in 3 different typical situations.
• Demonstrate supporting knowledge.</v>
      </c>
      <c r="G56" s="13" t="str">
        <f>'3.Todas las competencia(Fuente'!G343</f>
        <v>• Practical test/observation/ simulation.
• Oral test of knowledge.</v>
      </c>
      <c r="H56" s="14">
        <f>'3.Todas las competencia(Fuente'!H343</f>
        <v>0</v>
      </c>
    </row>
    <row r="57" spans="1:8" ht="72" x14ac:dyDescent="0.3">
      <c r="A57" s="346" t="str">
        <f>'3.Todas las competencia(Fuente'!A344</f>
        <v>TRP 1.3</v>
      </c>
      <c r="B57" s="23" t="str">
        <f>'3.Todas las competencia(Fuente'!B344</f>
        <v>Guiar básicamente en actividades de los visitantes.</v>
      </c>
      <c r="C57" s="305" t="str">
        <f>'3.Todas las competencia(Fuente'!C344</f>
        <v>● Dirigir de forma correcta y segura actividades recreativas en campo
(no peligrosas, no especializadas, por ejemplo, caminatas guiadas,
senderos naturales, caminatas cortas, recorridos de exposiciones,
etc.).
● Proporcionar información y asistencia apropiada a los participantes.</v>
      </c>
      <c r="D57" s="13" t="str">
        <f>'3.Todas las competencia(Fuente'!D344</f>
        <v>● Instalaciones recreativas y programas ofrecidos
por el AP.
● Habilidades de campo (ver FLD).
● Habilidades de comunicación y sensibilización
(ver AWA y CAC).</v>
      </c>
      <c r="E57" s="232">
        <f>'3.Todas las competencia(Fuente'!E344</f>
        <v>0</v>
      </c>
      <c r="F57" s="13" t="str">
        <f>'3.Todas las competencia(Fuente'!F344</f>
        <v>• Demonstrate leadership of at least 2 typical visitor activities
• Demonstrate supporting knowledge.</v>
      </c>
      <c r="G57" s="13" t="str">
        <f>'3.Todas las competencia(Fuente'!G344</f>
        <v>• Practical test/observation/ simulation.
• Oral test of knowledge.</v>
      </c>
      <c r="H57" s="14">
        <f>'3.Todas las competencia(Fuente'!H344</f>
        <v>0</v>
      </c>
    </row>
    <row r="58" spans="1:8" ht="100.8" x14ac:dyDescent="0.3">
      <c r="A58" s="346" t="str">
        <f>'3.Todas las competencia(Fuente'!A345</f>
        <v>TRP 1.4</v>
      </c>
      <c r="B58" s="23" t="str">
        <f>'3.Todas las competencia(Fuente'!B345</f>
        <v>Operar los sitios de entrada, emisión de boletos y ventas.</v>
      </c>
      <c r="C58" s="305" t="str">
        <f>'3.Todas las competencia(Fuente'!C345</f>
        <v>● Operar puntos de entrada, puntos de venta.
● Seguir correctamente los procedimientos de venta, emisión de boletos,
manejo de efectivo, etc.</v>
      </c>
      <c r="D58" s="13" t="str">
        <f>'3.Todas las competencia(Fuente'!D345</f>
        <v>● Sistemas de tiquetes y escalas de precios.
● Variedad de productos que vende el AP.
● Procedimientos de venta.
● Habilidades interpersonales (ver CAC).
● Manejo de efectivo (ver FRM).
● Procesamiento de tarjetas de crédito / débito y
otras formas de pago.</v>
      </c>
      <c r="E58" s="232">
        <f>'3.Todas las competencia(Fuente'!E345</f>
        <v>0</v>
      </c>
      <c r="F58" s="13" t="str">
        <f>'3.Todas las competencia(Fuente'!F345</f>
        <v>• Demonstrate all aspects of operation of sales point for half a day.
• Demonstrate supporting knowledge.</v>
      </c>
      <c r="G58" s="13" t="str">
        <f>'3.Todas las competencia(Fuente'!G345</f>
        <v>• Practical test/observation/ simulation.
• Oral test of knowledge.</v>
      </c>
      <c r="H58" s="14">
        <f>'3.Todas las competencia(Fuente'!H345</f>
        <v>0</v>
      </c>
    </row>
    <row r="59" spans="1:8" ht="82.8" x14ac:dyDescent="0.3">
      <c r="A59" s="346" t="str">
        <f>'3.Todas las competencia(Fuente'!A346</f>
        <v>TRP 1.5</v>
      </c>
      <c r="B59" s="23" t="str">
        <f>'3.Todas las competencia(Fuente'!B346</f>
        <v>Asistir en el guiado de actividades avanzadas para visitantes.</v>
      </c>
      <c r="C59" s="305" t="str">
        <f>'3.Todas las competencia(Fuente'!C346</f>
        <v>● Ayudar a liderar actividades recreativas potencialmente peligrosas
que requieran equipos técnicos y habilidades especiales (por ejemplo,
senderismo de larga distancia, actividades acuáticas, escalada,
tirolesa, etc.).
● Inspeccionar todos los requerimientos de seguridad.
● Proporcionar información y asistencia apropiada a los participantes.</v>
      </c>
      <c r="D59" s="13" t="str">
        <f>'3.Todas las competencia(Fuente'!D346</f>
        <v>● Detalles completos de la actividad y operación
del equipo.
● Todas las regulaciones que afecten la actividad.
● Peligros, riesgos y respuestas a ellos.
● Ver TRP 2.5.</v>
      </c>
      <c r="E59" s="232">
        <f>'3.Todas las competencia(Fuente'!E346</f>
        <v>0</v>
      </c>
      <c r="F59" s="13" t="str">
        <f>'3.Todas las competencia(Fuente'!F346</f>
        <v>• Acquire appropriate official certification (e.g. mountain guiding, white water rafting etc.).
• Demonstrate ability to conduct all aspects of the guiding task correctly and safely. 
• Demonstrate supporting knowledge.</v>
      </c>
      <c r="G59" s="13" t="str">
        <f>'3.Todas las competencia(Fuente'!G346</f>
        <v>• According to certification requirement.
• Detailed practical tests/observation/ simulation by qualified assessor.
• Oral test of knowledge.</v>
      </c>
      <c r="H59" s="14">
        <f>'3.Todas las competencia(Fuente'!H346</f>
        <v>0</v>
      </c>
    </row>
    <row r="60" spans="1:8" ht="43.2" x14ac:dyDescent="0.3">
      <c r="A60" s="320" t="str">
        <f>'3.Todas las competencia(Fuente'!A347</f>
        <v>CATEGORÍA</v>
      </c>
      <c r="B60" s="320" t="str">
        <f>'3.Todas las competencia(Fuente'!B347</f>
        <v>AWA. SENSIBILIZACIÓN Y EDUCACIÓN</v>
      </c>
      <c r="C60" s="333" t="str">
        <f>'3.Todas las competencia(Fuente'!C347</f>
        <v>Asegurar que los actores interesados locales, los visitantes, los encargados de la toma de decisiones y el público en general, tengan conciencia de la importancia de las áreas protegidas, su propósito y valores, además, comprendan cómo se gobiernan y gestionan.</v>
      </c>
      <c r="D60" s="140">
        <f>'3.Todas las competencia(Fuente'!D347</f>
        <v>0</v>
      </c>
      <c r="E60" s="231">
        <f>'3.Todas las competencia(Fuente'!E347</f>
        <v>0</v>
      </c>
      <c r="F60" s="167">
        <f>'3.Todas las competencia(Fuente'!F347</f>
        <v>0</v>
      </c>
      <c r="G60" s="167">
        <f>'3.Todas las competencia(Fuente'!G347</f>
        <v>0</v>
      </c>
      <c r="H60" s="38">
        <f>'3.Todas las competencia(Fuente'!H347</f>
        <v>0</v>
      </c>
    </row>
    <row r="61" spans="1:8" ht="63" x14ac:dyDescent="0.3">
      <c r="A61" s="313" t="str">
        <f>'3.Todas las competencia(Fuente'!A377</f>
        <v>AWA 1</v>
      </c>
      <c r="B61" s="313" t="str">
        <f>'3.Todas las competencia(Fuente'!B377</f>
        <v>SENSIBILIZACION Y EDUCACIÓN.
NIVEL 1</v>
      </c>
      <c r="C61" s="308" t="str">
        <f>'3.Todas las competencia(Fuente'!C377</f>
        <v>Realizar actividades de sensibilización interpersonal.</v>
      </c>
      <c r="D61" s="282" t="str">
        <f>'3.Todas las competencia(Fuente'!D377</f>
        <v>● Principios y métodos básicos de comunicación.</v>
      </c>
      <c r="E61" s="283" t="str">
        <f>'3.Todas las competencia(Fuente'!E377</f>
        <v>FLD 1; TRP 1; BIO 1; COM 1; ADR 1; CAC 1</v>
      </c>
      <c r="F61" s="175" t="str">
        <f>'3.Todas las competencia(Fuente'!F377</f>
        <v>EXAMPLE PERFORMANCE CRITERIA</v>
      </c>
      <c r="G61" s="175" t="str">
        <f>'3.Todas las competencia(Fuente'!G377</f>
        <v>EXAMPLE MEANS OF ASSESSMENT</v>
      </c>
      <c r="H61" s="96" t="str">
        <f>'3.Todas las competencia(Fuente'!H377</f>
        <v>RECOMMENDED PRIOR COMPETENCE REQUIREMENTS FOR THE LEVEL</v>
      </c>
    </row>
    <row r="62" spans="1:8" ht="36" x14ac:dyDescent="0.3">
      <c r="A62" s="314" t="str">
        <f>'3.Todas las competencia(Fuente'!A378</f>
        <v>Código</v>
      </c>
      <c r="B62" s="314" t="str">
        <f>'3.Todas las competencia(Fuente'!B378</f>
        <v>Declaración de la competencia. El individuo deberá ser capaz de:</v>
      </c>
      <c r="C62" s="309" t="str">
        <f>'3.Todas las competencia(Fuente'!C378</f>
        <v>Detalles, alcance y variaciones.
Una breve explicación de la competencia.</v>
      </c>
      <c r="D62" s="137" t="str">
        <f>'3.Todas las competencia(Fuente'!D378</f>
        <v>Principales requerimientos de conocimiento para la competencia.</v>
      </c>
      <c r="E62" s="103" t="str">
        <f>'3.Todas las competencia(Fuente'!E378</f>
        <v xml:space="preserve"> </v>
      </c>
      <c r="F62" s="172" t="str">
        <f>'3.Todas las competencia(Fuente'!F378</f>
        <v>Example performance criteria for certification</v>
      </c>
      <c r="G62" s="172" t="str">
        <f>'3.Todas las competencia(Fuente'!G378</f>
        <v>Example means of assessment</v>
      </c>
      <c r="H62" s="98" t="str">
        <f>'3.Todas las competencia(Fuente'!H378</f>
        <v>UNI</v>
      </c>
    </row>
    <row r="63" spans="1:8" ht="96.6" x14ac:dyDescent="0.3">
      <c r="A63" s="346" t="str">
        <f>'3.Todas las competencia(Fuente'!A379</f>
        <v>AWA 1.1</v>
      </c>
      <c r="B63" s="23" t="str">
        <f>'3.Todas las competencia(Fuente'!B379</f>
        <v>Proporcionar información básica sobre un área protegida.</v>
      </c>
      <c r="C63" s="305" t="str">
        <f>'3.Todas las competencia(Fuente'!C379</f>
        <v xml:space="preserve">● Proporcionar explicaciones verbales básicas a visitantes y actores
interesados sobre un área protegida (valores, funciones, regulaciones,
vida silvestre, cultura, características y lugares de interés,
oportunidades de recreación).
● Responder adecuadamente a las preguntas.
● Ver también CAC.
</v>
      </c>
      <c r="D63" s="13" t="str">
        <f>'3.Todas las competencia(Fuente'!D379</f>
        <v xml:space="preserve">● Información general sobre el AP (valores,
funciones, regulaciones, vida silvestre,
cultura, características y lugares de interés,
oportunidades de recreación).
● Técnicas básicas de comunicación (ver CAC).
</v>
      </c>
      <c r="E63" s="232">
        <f>'3.Todas las competencia(Fuente'!E379</f>
        <v>0</v>
      </c>
      <c r="F63" s="13" t="str">
        <f>'3.Todas las competencia(Fuente'!F379</f>
        <v>• Demonstrate presentation of information through:
 - Structured presentations.
 - Responding and answering questions.
• Demonstrate supporting knowledge.</v>
      </c>
      <c r="G63" s="13" t="str">
        <f>'3.Todas las competencia(Fuente'!G379</f>
        <v>• Practical test/observation/ simulation.
• Feedback from participants.
• Oral test of knowledge.</v>
      </c>
      <c r="H63" s="14">
        <f>'3.Todas las competencia(Fuente'!H379</f>
        <v>0</v>
      </c>
    </row>
    <row r="64" spans="1:8" ht="124.2" x14ac:dyDescent="0.3">
      <c r="A64" s="346" t="str">
        <f>'3.Todas las competencia(Fuente'!A380</f>
        <v>AWA 1.2</v>
      </c>
      <c r="B64" s="23" t="str">
        <f>'3.Todas las competencia(Fuente'!B380</f>
        <v>Realizar presentaciones interpretativas/ educativa básicas.</v>
      </c>
      <c r="C64" s="305" t="str">
        <f>'3.Todas las competencia(Fuente'!C380</f>
        <v xml:space="preserve">● Preparar y brindar presentaciones básicas interpersonales
interpretativas/ educativas para una variedad de audiencias, con base
en un calendario programado o guion.
● Por ejemplo, liderar un recorrido interpretativo, haciendo una
presentación a un grupo comunitario, guiando visitantes alrededor
de un centro de visitantes, dirigiendo una actividad con un grupo
escolar, informando a los visitantes sobre las regulaciones de un área
protegida, etc.
</v>
      </c>
      <c r="D64" s="13" t="str">
        <f>'3.Todas las competencia(Fuente'!D380</f>
        <v>● Los guiones / programas planificados para la
interpretación y educación.
● Comunicación básica y técnicas interpretativas
(Ver CAC).</v>
      </c>
      <c r="E64" s="232">
        <f>'3.Todas las competencia(Fuente'!E380</f>
        <v>0</v>
      </c>
      <c r="F64" s="13" t="str">
        <f>'3.Todas las competencia(Fuente'!F380</f>
        <v>• Demonstrate effective and engaging delivery of 3 types of interpretive presentation using a provided ‘script’ and/or format.
 - Formal presentation.
 - Leading a guided activity.
 - Leading an educational activity.
• Demonstrate supporting knowledge.</v>
      </c>
      <c r="G64" s="13" t="str">
        <f>'3.Todas las competencia(Fuente'!G380</f>
        <v>• Practical test/observation/ simulation.
• Feedback from participants.
• Oral test of knowledge.</v>
      </c>
      <c r="H64" s="14">
        <f>'3.Todas las competencia(Fuente'!H380</f>
        <v>0</v>
      </c>
    </row>
    <row r="65" spans="1:8" ht="46.8" x14ac:dyDescent="0.3">
      <c r="A65" s="341" t="str">
        <f>'3.Todas las competencia(Fuente'!A381</f>
        <v>CATEGORÍA</v>
      </c>
      <c r="B65" s="341" t="str">
        <f>'3.Todas las competencia(Fuente'!B381</f>
        <v>FLD. OPERACIONES DE CAMPO (TERRESTRES Y ACUÁTICAS) Y MANTENIMIENTO DE SITIO</v>
      </c>
      <c r="C65" s="326" t="str">
        <f>'3.Todas las competencia(Fuente'!C381</f>
        <v>Realización de trabajo de campo y tareas prácticas de forma correcta y segura.</v>
      </c>
      <c r="D65" s="140">
        <f>'3.Todas las competencia(Fuente'!D381</f>
        <v>0</v>
      </c>
      <c r="E65" s="231">
        <f>'3.Todas las competencia(Fuente'!E381</f>
        <v>0</v>
      </c>
      <c r="F65" s="167">
        <f>'3.Todas las competencia(Fuente'!F381</f>
        <v>0</v>
      </c>
      <c r="G65" s="167">
        <f>'3.Todas las competencia(Fuente'!G381</f>
        <v>0</v>
      </c>
      <c r="H65" s="38">
        <f>'3.Todas las competencia(Fuente'!H381</f>
        <v>0</v>
      </c>
    </row>
    <row r="66" spans="1:8" ht="78" x14ac:dyDescent="0.3">
      <c r="A66" s="342" t="str">
        <f>'3.Todas las competencia(Fuente'!A392</f>
        <v>FLD 1</v>
      </c>
      <c r="B66" s="342" t="str">
        <f>'3.Todas las competencia(Fuente'!B392</f>
        <v>OPERACIONES DE CAMPO (TERRESTRES
Y ACUÁTICAS) Y MANTENIMIENTO DE
SITIO. NIVEL 1</v>
      </c>
      <c r="C66" s="327" t="str">
        <f>'3.Todas las competencia(Fuente'!C392</f>
        <v>Realizar actividades de campo de forma segura y protegida.</v>
      </c>
      <c r="D66" s="282" t="str">
        <f>'3.Todas las competencia(Fuente'!D392</f>
        <v xml:space="preserve">● Buen conocimiento del territorio del área
protegida.
● Políticas y procedimientos operativos
relevantes.
</v>
      </c>
      <c r="E66" s="283" t="str">
        <f>'3.Todas las competencia(Fuente'!E392</f>
        <v xml:space="preserve"> LAR 1; BIO 1; COM 1; TRP 1; AWA 1; ADR 1; CAC 1</v>
      </c>
      <c r="F66" s="168" t="str">
        <f>'3.Todas las competencia(Fuente'!F392</f>
        <v>EXAMPLE PERFORMANCE CRITERIA</v>
      </c>
      <c r="G66" s="168" t="str">
        <f>'3.Todas las competencia(Fuente'!G392</f>
        <v>EXAMPLE MEANS OF ASSESSMENT</v>
      </c>
      <c r="H66" s="64" t="str">
        <f>'3.Todas las competencia(Fuente'!H392</f>
        <v>RECOMMENDED PRIOR COMPETENCE REQUIREMENTS FOR THE LEVEL</v>
      </c>
    </row>
    <row r="67" spans="1:8" ht="36" x14ac:dyDescent="0.3">
      <c r="A67" s="26" t="str">
        <f>'3.Todas las competencia(Fuente'!A393</f>
        <v>Código</v>
      </c>
      <c r="B67" s="26" t="str">
        <f>'3.Todas las competencia(Fuente'!B393</f>
        <v>Declaración de la competencia. El individuo deberá ser capaz de:</v>
      </c>
      <c r="C67" s="329" t="str">
        <f>'3.Todas las competencia(Fuente'!C393</f>
        <v>Detalles, alcance y variaciones.
Una breve explicación de la competencia.</v>
      </c>
      <c r="D67" s="137" t="str">
        <f>'3.Todas las competencia(Fuente'!D393</f>
        <v>Principales requerimientos de conocimiento para la competencia.</v>
      </c>
      <c r="E67" s="216" t="str">
        <f>'3.Todas las competencia(Fuente'!E393</f>
        <v xml:space="preserve"> </v>
      </c>
      <c r="F67" s="169" t="str">
        <f>'3.Todas las competencia(Fuente'!F393</f>
        <v>Example performance criteria for certification</v>
      </c>
      <c r="G67" s="169" t="str">
        <f>'3.Todas las competencia(Fuente'!G393</f>
        <v>Example means of assessment</v>
      </c>
      <c r="H67" s="36" t="str">
        <f>'3.Todas las competencia(Fuente'!H393</f>
        <v>UNI</v>
      </c>
    </row>
    <row r="68" spans="1:8" ht="100.5" customHeight="1" x14ac:dyDescent="0.3">
      <c r="A68" s="346" t="str">
        <f>'3.Todas las competencia(Fuente'!A394</f>
        <v>FLD 1.1</v>
      </c>
      <c r="B68" s="395" t="str">
        <f>'3.Todas las competencia(Fuente'!B394</f>
        <v>Utilizar mapa y brújula / cartas para la orientación y navegación.</v>
      </c>
      <c r="C68" s="395" t="str">
        <f>'3.Todas las competencia(Fuente'!C394</f>
        <v>● Leer un mapa topográfico o carta marina
● Usar una brújula y un mapa / carta para orientación y navegación en el
territorio.
● Ver FLD 1.2 sobre el uso del GPS.</v>
      </c>
      <c r="D68" s="395" t="str">
        <f>'3.Todas las competencia(Fuente'!D394</f>
        <v>● Mapas topográficos y principios y prácticas de
navegación terrestre (sin GPS).
● Cartas, principios y prácticas de la navegación
en agua (sin GPS).</v>
      </c>
      <c r="E68" s="395">
        <f>'3.Todas las competencia(Fuente'!E394</f>
        <v>0</v>
      </c>
      <c r="F68" s="395" t="str">
        <f>'3.Todas las competencia(Fuente'!F394</f>
        <v>• Identify 10 key locations on the map and in the field
• Demonstrate use of map and compass for orientation and navigation.
• Demonstrate supporting knowledge.</v>
      </c>
      <c r="G68" s="395" t="str">
        <f>'3.Todas las competencia(Fuente'!G394</f>
        <v>• Practical test on navigation and on the territory and terrain of the PA.
• Oral test of knowledge.</v>
      </c>
      <c r="H68" s="395">
        <f>'3.Todas las competencia(Fuente'!H394</f>
        <v>0</v>
      </c>
    </row>
    <row r="69" spans="1:8" ht="62.4" x14ac:dyDescent="0.3">
      <c r="A69" s="346" t="str">
        <f>'3.Todas las competencia(Fuente'!A395</f>
        <v>FLD 1.2</v>
      </c>
      <c r="B69" s="395" t="str">
        <f>'3.Todas las competencia(Fuente'!B395</f>
        <v>Utilizar un Sistema de Posicionamiento Global (GPS) para la orientación y la navegación.</v>
      </c>
      <c r="C69" s="395" t="str">
        <f>'3.Todas las competencia(Fuente'!C395</f>
        <v>● Cuidar y dar mantenimiento a los GPS.
● Usar GPS en el campo para funciones básicas (orientación,
seguimiento, registro de puntos de referencia, ubicación, etc.).
● Configurar GPS y descargar / cargar rutas y puntos de eferencia, etc.</v>
      </c>
      <c r="D69" s="395" t="str">
        <f>'3.Todas las competencia(Fuente'!D395</f>
        <v>● Mapa, brújula y habilidades de navegación (FLD
1.1).
● Principios del GPS.
● Cuidado y mantenimiento de unidades GPS.</v>
      </c>
      <c r="E69" s="395">
        <f>'3.Todas las competencia(Fuente'!E395</f>
        <v>0</v>
      </c>
      <c r="F69" s="395" t="str">
        <f>'3.Todas las competencia(Fuente'!F395</f>
        <v>• Demonstrate all required aspects of use of GPS.
• Demonstrate supporting knowledge.
• Completion of FLD 1.3.</v>
      </c>
      <c r="G69" s="395" t="str">
        <f>'3.Todas las competencia(Fuente'!G395</f>
        <v>• Practical test.
• Oral test of knowledge.</v>
      </c>
      <c r="H69" s="395">
        <f>'3.Todas las competencia(Fuente'!H395</f>
        <v>0</v>
      </c>
    </row>
    <row r="70" spans="1:8" ht="140.4" x14ac:dyDescent="0.3">
      <c r="A70" s="346" t="str">
        <f>'3.Todas las competencia(Fuente'!A396</f>
        <v>FLD 1.3</v>
      </c>
      <c r="B70" s="395" t="str">
        <f>'3.Todas las competencia(Fuente'!B396</f>
        <v>Seguir buenas prácticas ambientales y de seguridad, en el campo y en el centro de trabajo.</v>
      </c>
      <c r="C70" s="395" t="str">
        <f>'3.Todas las competencia(Fuente'!C396</f>
        <v>● Mantener un comportamiento ambientalmente responsable. Por
ejemplo: no fumar, evitar el alcohol, manejo seguro de las fogatas,
comportamiento tranquilo, evitar daños al ambiente, no cazar,
eliminación adecuada de desechos.
● Mantener comportamiento de forma consciente y segura. Por ejemplo:
uso correcto de herramientas y equipos, conocimiento de riesgos
y peligros, cumplimiento de instrucciones y regulaciones, evitar
comportamientos imprudentes, uso correcto y seguro de equipos,
conciencia sobre las implicaciones de los incendios.</v>
      </c>
      <c r="D70" s="395" t="str">
        <f>'3.Todas las competencia(Fuente'!D396</f>
        <v>● Buenas prácticas ambientales y de seguridad.
● Impactos de las malas prácticas ambientales.
● Impacto de las prácticas inseguras.
● Regulaciones y procedimientos operativos del
AP.</v>
      </c>
      <c r="E70" s="395">
        <f>'3.Todas las competencia(Fuente'!E396</f>
        <v>0</v>
      </c>
      <c r="F70" s="395" t="str">
        <f>'3.Todas las competencia(Fuente'!F396</f>
        <v>• Demonstrate use of correct procedures during field work.
• Demonstrate supporting knowledge.</v>
      </c>
      <c r="G70" s="395" t="str">
        <f>'3.Todas las competencia(Fuente'!G396</f>
        <v>• Testimony from supervisor.
• Practical test.
• Oral test of knowledge.</v>
      </c>
      <c r="H70" s="395">
        <f>'3.Todas las competencia(Fuente'!H396</f>
        <v>0</v>
      </c>
    </row>
    <row r="71" spans="1:8" ht="93.6" x14ac:dyDescent="0.3">
      <c r="A71" s="346" t="str">
        <f>'3.Todas las competencia(Fuente'!A397</f>
        <v>FLD 1.4</v>
      </c>
      <c r="B71" s="395" t="str">
        <f>'3.Todas las competencia(Fuente'!B397</f>
        <v>Usar y mantener de forma segura las herramientas y los equipos manuales.</v>
      </c>
      <c r="C71" s="395" t="str">
        <f>'3.Todas las competencia(Fuente'!C397</f>
        <v>● Usar y cuidar de manera segura y adecuada los equipos manuales
(herramientas, materiales, etc.).
● Usar y cuidar correctamente el equipo de seguridad y protección.</v>
      </c>
      <c r="D71" s="395" t="str">
        <f>'3.Todas las competencia(Fuente'!D397</f>
        <v>● Variedad de equipos y materiales utilizados
regularmente.
● Uso y cuidado seguro de herramientas y
equipos.
● Requisitos para el uso de equipos de
seguridad.</v>
      </c>
      <c r="E71" s="395">
        <f>'3.Todas las competencia(Fuente'!E397</f>
        <v>0</v>
      </c>
      <c r="F71" s="395" t="str">
        <f>'3.Todas las competencia(Fuente'!F397</f>
        <v>• Demonstrate correct use and maintenance of commonly used equipment.
• Demonstrate supporting knowledge.</v>
      </c>
      <c r="G71" s="395" t="str">
        <f>'3.Todas las competencia(Fuente'!G397</f>
        <v>• Inspection of equipment.
• Practical tests.
• Testimony from supervisor.
• Oral test of knowledge.</v>
      </c>
      <c r="H71" s="395">
        <f>'3.Todas las competencia(Fuente'!H397</f>
        <v>0</v>
      </c>
    </row>
    <row r="72" spans="1:8" ht="78" x14ac:dyDescent="0.3">
      <c r="A72" s="346" t="str">
        <f>'3.Todas las competencia(Fuente'!A398</f>
        <v>FLD 1.5</v>
      </c>
      <c r="B72" s="395" t="str">
        <f>'3.Todas las competencia(Fuente'!B398</f>
        <v>Operar y mantener de forma segura las herramientas eléctricas y maquinaria con pequeños motores.</v>
      </c>
      <c r="C72" s="395" t="str">
        <f>'3.Todas las competencia(Fuente'!C398</f>
        <v>● Usar de manera segura y adecuada la maquinaria con motores
eléctricos o de combustión (por ejemplo, desmalezadora, segadoras,
motosierras, herramientas eléctricas, etc.).
● Seguir los procedimientos de mantenimiento.
● Usar de manera adecuada equipos de seguridad y protección.</v>
      </c>
      <c r="D72" s="395" t="str">
        <f>'3.Todas las competencia(Fuente'!D398</f>
        <v>● Funcionamiento básico del motor.
● Operación y mantenimiento específico de
maquinaria usada regularmente.
● Uso de equipos de seguridad y protección.</v>
      </c>
      <c r="E72" s="395">
        <f>'3.Todas las competencia(Fuente'!E398</f>
        <v>0</v>
      </c>
      <c r="F72" s="395" t="str">
        <f>'3.Todas las competencia(Fuente'!F398</f>
        <v>• Demonstrate safe use and maintenance of 3 different powered machines.
• Demonstrate supporting knowledge.</v>
      </c>
      <c r="G72" s="395" t="str">
        <f>'3.Todas las competencia(Fuente'!G398</f>
        <v>• Practical tests.
• Acquiring formal operators certificates (e.g. for chainsaw use).
• Oral test of knowledge.</v>
      </c>
      <c r="H72" s="395">
        <f>'3.Todas las competencia(Fuente'!H398</f>
        <v>0</v>
      </c>
    </row>
    <row r="73" spans="1:8" ht="109.2" x14ac:dyDescent="0.3">
      <c r="A73" s="346" t="str">
        <f>'3.Todas las competencia(Fuente'!A399</f>
        <v>FLD 1.6</v>
      </c>
      <c r="B73" s="395" t="str">
        <f>'3.Todas las competencia(Fuente'!B399</f>
        <v>Realizar tareas básicas de construcción.</v>
      </c>
      <c r="C73" s="395" t="str">
        <f>'3.Todas las competencia(Fuente'!C399</f>
        <v>● Instalar y dar mantenimiento seguro y duradero de senderos,
plataformas, puentes, cercas, letreros, áreas de picnic, campamentos,
boyas de amarre y otra infraestructura básica requerida en un área
protegida.
● Utilizar madera, mampostería básica, materiales locales, etc.</v>
      </c>
      <c r="D73" s="395" t="str">
        <f>'3.Todas las competencia(Fuente'!D399</f>
        <v>● Uso seguro de las herramientas y equipos
requeridos.
● Interpretación de planos de construcción
simples.
● Medición y conteo.
● Usos de materiales de construcción.
● Técnicas básicas de construcción.</v>
      </c>
      <c r="E73" s="395">
        <f>'3.Todas las competencia(Fuente'!E399</f>
        <v>0</v>
      </c>
      <c r="F73" s="395" t="str">
        <f>'3.Todas las competencia(Fuente'!F399</f>
        <v>• Complete 5 typical tasks for the PA (according to local needs) making use of an appropriate range of construction/ maintenance skills.
• Demonstrate supporting knowledge.</v>
      </c>
      <c r="G73" s="395" t="str">
        <f>'3.Todas las competencia(Fuente'!G399</f>
        <v>• Completion of practical test/simulation.
• Inspection of practical tasks completed.
• Oral test of knowledge.</v>
      </c>
      <c r="H73" s="395">
        <f>'3.Todas las competencia(Fuente'!H399</f>
        <v>0</v>
      </c>
    </row>
    <row r="74" spans="1:8" ht="93.6" x14ac:dyDescent="0.3">
      <c r="A74" s="346" t="str">
        <f>'3.Todas las competencia(Fuente'!A400</f>
        <v>FLD 1.7</v>
      </c>
      <c r="B74" s="395" t="str">
        <f>'3.Todas las competencia(Fuente'!B400</f>
        <v>Completar tareas básicas de paisajismo, horticultura y silvicultura.</v>
      </c>
      <c r="C74" s="395" t="str">
        <f>'3.Todas las competencia(Fuente'!C400</f>
        <v>● Completar correctamente tareas prácticas duras y blandas de
jardinería (p. ej. creación de hábitat, control de erosión, drenaje, control
de vegetación, reforestación y cuidado posterior, mantenimiento de
humedales, etc.).</v>
      </c>
      <c r="D74" s="395" t="str">
        <f>'3.Todas las competencia(Fuente'!D400</f>
        <v>● Uso seguro de las herramientas y equipos
requeridos.
● Interpretación de planos de paisajismo
sencillos.
● Habilidades prácticas de paisajismo.
● Reforestación y cuidados posteriores.</v>
      </c>
      <c r="E74" s="395">
        <f>'3.Todas las competencia(Fuente'!E400</f>
        <v>0</v>
      </c>
      <c r="F74" s="395" t="str">
        <f>'3.Todas las competencia(Fuente'!F400</f>
        <v>• Complete 5 typical tasks for the PA (according to local needs).
• Demonstrate supporting knowledge.</v>
      </c>
      <c r="G74" s="395" t="str">
        <f>'3.Todas las competencia(Fuente'!G400</f>
        <v>• Completion of practical test/simulation.
• Inspection of practical tasks completed.
• Oral test of knowledge.</v>
      </c>
      <c r="H74" s="395">
        <f>'3.Todas las competencia(Fuente'!H400</f>
        <v>0</v>
      </c>
    </row>
    <row r="75" spans="1:8" ht="93.6" x14ac:dyDescent="0.3">
      <c r="A75" s="346" t="str">
        <f>'3.Todas las competencia(Fuente'!A401</f>
        <v>FLD 1.8</v>
      </c>
      <c r="B75" s="395" t="str">
        <f>'3.Todas las competencia(Fuente'!B401</f>
        <v>Instalar y operar los campamentos.</v>
      </c>
      <c r="C75" s="395" t="str">
        <f>'3.Todas las competencia(Fuente'!C401</f>
        <v>● Organizar estadías nocturnas en el campo (campamentos, refugios,
estaciones de guardaparques / guardabosques, etc.).
● Instalar el equipo requerido.
● Establecer y mantener buenos estándares de seguridad e higiene.
● Gestionar la preparación de comidas.
● Colocar letrinas e instalaciones de lavado.</v>
      </c>
      <c r="D75" s="395" t="str">
        <f>'3.Todas las competencia(Fuente'!D401</f>
        <v>● Habilidades de acampado básico e higiene.</v>
      </c>
      <c r="E75" s="395">
        <f>'3.Todas las competencia(Fuente'!E401</f>
        <v>0</v>
      </c>
      <c r="F75" s="395" t="str">
        <f>'3.Todas las competencia(Fuente'!F401</f>
        <v>• Demonstrate range of required skills in the field.
• Demonstrate supporting knowledge.</v>
      </c>
      <c r="G75" s="395" t="str">
        <f>'3.Todas las competencia(Fuente'!G401</f>
        <v>• Testimony from supervisor.
• Practical test.
• Oral test of knowledge.</v>
      </c>
      <c r="H75" s="395">
        <f>'3.Todas las competencia(Fuente'!H401</f>
        <v>0</v>
      </c>
    </row>
    <row r="76" spans="1:8" ht="93.6" x14ac:dyDescent="0.3">
      <c r="A76" s="346" t="str">
        <f>'3.Todas las competencia(Fuente'!A402</f>
        <v>FLD 1.9</v>
      </c>
      <c r="B76" s="395" t="str">
        <f>'3.Todas las competencia(Fuente'!B402</f>
        <v>Realizar primeros auxilios y proporcionar respuestas apropiadas ante accidentes y emergencias.</v>
      </c>
      <c r="C76" s="395" t="str">
        <f>'3.Todas las competencia(Fuente'!C402</f>
        <v>● Obtener habilidades básicas de primeros auxilios de la Cruz Roja,
la Media Luna Roja u organizaciones con capacidades equivalentes
(adaptadas a las necesidades específicas de un á ea protegida).
● Manejar procedimientos para dar respuesta a accidentes y tratar con
víctimas.
● Manejar primeros auxilios avanzados (donde se requiera).</v>
      </c>
      <c r="D76" s="395" t="str">
        <f>'3.Todas las competencia(Fuente'!D402</f>
        <v>• Knowledge required for achieving first aid certification.
• Emergency procedures of the PA.</v>
      </c>
      <c r="E76" s="395">
        <f>'3.Todas las competencia(Fuente'!E402</f>
        <v>0</v>
      </c>
      <c r="F76" s="395" t="str">
        <f>'3.Todas las competencia(Fuente'!F402</f>
        <v>• Pass Red Cross, Red Crescent or equivalent basic course.
• Demonstrate supporting knowledge.</v>
      </c>
      <c r="G76" s="395" t="str">
        <f>'3.Todas las competencia(Fuente'!G402</f>
        <v>• As required by first aid course.
• Oral test of knowledge.</v>
      </c>
      <c r="H76" s="395">
        <f>'3.Todas las competencia(Fuente'!H402</f>
        <v>0</v>
      </c>
    </row>
    <row r="77" spans="1:8" ht="62.4" x14ac:dyDescent="0.3">
      <c r="A77" s="346" t="str">
        <f>'3.Todas las competencia(Fuente'!A403</f>
        <v>FLD 1.10</v>
      </c>
      <c r="B77" s="395" t="str">
        <f>'3.Todas las competencia(Fuente'!B403</f>
        <v>Usar y cuidar de manera adecuada los instrumentos de muestreo básico en campo.</v>
      </c>
      <c r="C77" s="395" t="str">
        <f>'3.Todas las competencia(Fuente'!C403</f>
        <v>● Utilizar y cuidar correctamente los instrumentos básicos utilizados
regularmente en el campo (binoculares, telescopio, cámara, equipo de
medición, etc.).</v>
      </c>
      <c r="D77" s="395" t="str">
        <f>'3.Todas las competencia(Fuente'!D403</f>
        <v>• Operation, maintenance and cleaning requirements of commonly used equipment.</v>
      </c>
      <c r="E77" s="395">
        <f>'3.Todas las competencia(Fuente'!E403</f>
        <v>0</v>
      </c>
      <c r="F77" s="395" t="str">
        <f>'3.Todas las competencia(Fuente'!F403</f>
        <v xml:space="preserve">• Demonstrate use and care of at least 3 instruments commonly used in the PA.
• Demonstrate supporting knowledge.
</v>
      </c>
      <c r="G77" s="395" t="str">
        <f>'3.Todas las competencia(Fuente'!G403</f>
        <v xml:space="preserve">• Practical test.
• Oral test of knowledge.
</v>
      </c>
      <c r="H77" s="395">
        <f>'3.Todas las competencia(Fuente'!H403</f>
        <v>0</v>
      </c>
    </row>
    <row r="78" spans="1:8" ht="62.4" x14ac:dyDescent="0.3">
      <c r="A78" s="346" t="str">
        <f>'3.Todas las competencia(Fuente'!A404</f>
        <v>FLD 1.11</v>
      </c>
      <c r="B78" s="395" t="str">
        <f>'3.Todas las competencia(Fuente'!B404</f>
        <v>Conducir y dar mantenimiento básico a vehículos de motor.</v>
      </c>
      <c r="C78" s="395" t="str">
        <f>'3.Todas las competencia(Fuente'!C404</f>
        <v>● Adquirir un permiso / licencia de conducir.
● Conducir de forma segura y responsable.
● Realizar controles requeridos de rutina y mantenimiento del
funcionamiento.</v>
      </c>
      <c r="D78" s="395" t="str">
        <f>'3.Todas las competencia(Fuente'!D404</f>
        <v>• Requirements of driving test.
• Basic vehicle functions and maintenance.
• Laws and regulations for vehicle use.</v>
      </c>
      <c r="E78" s="395">
        <f>'3.Todas las competencia(Fuente'!E404</f>
        <v>0</v>
      </c>
      <c r="F78" s="395" t="str">
        <f>'3.Todas las competencia(Fuente'!F404</f>
        <v>• Acquire appropriate driving licence/permit.
• Demonstrate supporting knowledge.</v>
      </c>
      <c r="G78" s="395" t="str">
        <f>'3.Todas las competencia(Fuente'!G404</f>
        <v>• Passing a driving test.
• Practical test on maintenance and safety.
• Oral test of knowledge.</v>
      </c>
      <c r="H78" s="395">
        <f>'3.Todas las competencia(Fuente'!H404</f>
        <v>0</v>
      </c>
    </row>
    <row r="79" spans="1:8" ht="62.4" x14ac:dyDescent="0.3">
      <c r="A79" s="346" t="str">
        <f>'3.Todas las competencia(Fuente'!A405</f>
        <v>FLD 1.12</v>
      </c>
      <c r="B79" s="395" t="str">
        <f>'3.Todas las competencia(Fuente'!B405</f>
        <v>Operar y realizar mantenimiento básico de botes a motor.</v>
      </c>
      <c r="C79" s="395" t="str">
        <f>'3.Todas las competencia(Fuente'!C405</f>
        <v>● Adquirir un permiso / licencia de uso de la embarcación.
● Operar embarcaciones de forma segura y responsable.
● Realizar controles de rutina requeridos y mantenimiento del
funcionamiento.</v>
      </c>
      <c r="D79" s="395" t="str">
        <f>'3.Todas las competencia(Fuente'!D405</f>
        <v>• Requirements of boat use test.
• Basic boat and engine functions and maintenance.
• Laws and regulations for boat use.</v>
      </c>
      <c r="E79" s="395">
        <f>'3.Todas las competencia(Fuente'!E405</f>
        <v>0</v>
      </c>
      <c r="F79" s="395" t="str">
        <f>'3.Todas las competencia(Fuente'!F405</f>
        <v>• Pass a formal boat use test.
• Demonstrate supporting knowledge.</v>
      </c>
      <c r="G79" s="395" t="str">
        <f>'3.Todas las competencia(Fuente'!G405</f>
        <v>• Passing of boat use test.
• Practical test on maintenance and safety.
• Oral test of knowledge.</v>
      </c>
      <c r="H79" s="395">
        <f>'3.Todas las competencia(Fuente'!H405</f>
        <v>0</v>
      </c>
    </row>
    <row r="80" spans="1:8" ht="109.2" x14ac:dyDescent="0.3">
      <c r="A80" s="346" t="str">
        <f>'3.Todas las competencia(Fuente'!A406</f>
        <v>FLD 1.13</v>
      </c>
      <c r="B80" s="395" t="str">
        <f>'3.Todas las competencia(Fuente'!B406</f>
        <v>Detectar, prevenir, combatir y controlar incendios.</v>
      </c>
      <c r="C80" s="395" t="str">
        <f>'3.Todas las competencia(Fuente'!C406</f>
        <v>● Mantener la vigilancia de los incendios y seguir los procedimientos
para reportarlos.
● Seguir los procedimientos recomendados (bajo supervisión) para evitar
riesgos de incendios, prevención de incendios (por ejemplo, limpieza
de rondas cortafuegos), manejo de incendios forestales.
● Utilizar de manera segura y adecuada los equipos de combate y
control de incendios.</v>
      </c>
      <c r="D80" s="395" t="str">
        <f>'3.Todas las competencia(Fuente'!D406</f>
        <v>● Sistema de vigilancia contra incendios y
procedimientos del AP.
● Riesgos de incendio, procedimientos de
seguridad y técnicas para gestión de incendios.
● Variedad de equipos utilizados para la gestión
de incendios.</v>
      </c>
      <c r="E80" s="395">
        <f>'3.Todas las competencia(Fuente'!E406</f>
        <v>0</v>
      </c>
      <c r="F80" s="395" t="str">
        <f>'3.Todas las competencia(Fuente'!F406</f>
        <v>• Demonstrate all required skills in a real or very realistic situation.
• Demonstrate supporting knowledge.</v>
      </c>
      <c r="G80" s="395" t="str">
        <f>'3.Todas las competencia(Fuente'!G406</f>
        <v>• Completion of practical test/simulation.
• Testimony from supervisor.
• Oral test of knowledge.</v>
      </c>
      <c r="H80" s="395">
        <f>'3.Todas las competencia(Fuente'!H406</f>
        <v>0</v>
      </c>
    </row>
    <row r="81" spans="1:8" ht="62.4" x14ac:dyDescent="0.3">
      <c r="A81" s="346" t="str">
        <f>'3.Todas las competencia(Fuente'!A407</f>
        <v>FLD 1.14</v>
      </c>
      <c r="B81" s="395" t="str">
        <f>'3.Todas las competencia(Fuente'!B407</f>
        <v>Trabajar de forma segura en ambientes acuáticos.</v>
      </c>
      <c r="C81" s="395" t="str">
        <f>'3.Todas las competencia(Fuente'!C407</f>
        <v>● Nadar de manera competente.
● Tripular pequeñas embarcaciones.
● Utilizar equipos de seguridad.</v>
      </c>
      <c r="D81" s="395" t="str">
        <f>'3.Todas las competencia(Fuente'!D407</f>
        <v>● Peligros de trabajar en ambientes acuáticos.
● Procedimientos de seguridad acuáticos.</v>
      </c>
      <c r="E81" s="395">
        <f>'3.Todas las competencia(Fuente'!E407</f>
        <v>0</v>
      </c>
      <c r="F81" s="395" t="str">
        <f>'3.Todas las competencia(Fuente'!F407</f>
        <v>• Pass a swimming test
• Pass a watercraft test (safety, rescue and crewing small boats).
• Demonstrate supporting knowledge.</v>
      </c>
      <c r="G81" s="395" t="str">
        <f>'3.Todas las competencia(Fuente'!G407</f>
        <v>• Practical tests.
• Oral test of knowledge.</v>
      </c>
      <c r="H81" s="395">
        <f>'3.Todas las competencia(Fuente'!H407</f>
        <v>0</v>
      </c>
    </row>
    <row r="82" spans="1:8" ht="31.2" x14ac:dyDescent="0.3">
      <c r="A82" s="346" t="str">
        <f>'3.Todas las competencia(Fuente'!A408</f>
        <v>FLD 1.15</v>
      </c>
      <c r="B82" s="395" t="str">
        <f>'3.Todas las competencia(Fuente'!B408</f>
        <v>Bucear usando equipos de submarinismo.</v>
      </c>
      <c r="C82" s="395" t="str">
        <f>'3.Todas las competencia(Fuente'!C408</f>
        <v>● Bucear de forma segura utilizando equipos de submarinismo.
● Obtener una reconocida certificación de buceo</v>
      </c>
      <c r="D82" s="395" t="str">
        <f>'3.Todas las competencia(Fuente'!D408</f>
        <v>● Requisitos del organismo que otorga la
certificación</v>
      </c>
      <c r="E82" s="395">
        <f>'3.Todas las competencia(Fuente'!E408</f>
        <v>0</v>
      </c>
      <c r="F82" s="395" t="str">
        <f>'3.Todas las competencia(Fuente'!F408</f>
        <v>• Completion of recognised qualification</v>
      </c>
      <c r="G82" s="395" t="str">
        <f>'3.Todas las competencia(Fuente'!G408</f>
        <v>• According to requirements of awarding body.</v>
      </c>
      <c r="H82" s="395">
        <f>'3.Todas las competencia(Fuente'!H408</f>
        <v>0</v>
      </c>
    </row>
    <row r="83" spans="1:8" ht="78" x14ac:dyDescent="0.3">
      <c r="A83" s="346" t="str">
        <f>'3.Todas las competencia(Fuente'!A409</f>
        <v>FLD 1.16</v>
      </c>
      <c r="B83" s="395" t="str">
        <f>'3.Todas las competencia(Fuente'!B409</f>
        <v>Usar y mantener adecuadamente el equipo de comunicación de campo.</v>
      </c>
      <c r="C83" s="395" t="str">
        <f>'3.Todas las competencia(Fuente'!C409</f>
        <v>● Utilizar radio u otro equipo de comunicación electrónica (celular,
teléfono inteligente, estación base).
● Mantener equipos (baterías, cargadores, etc.).
● Utilizar procedimientos / protocolos requeridos para la comunicación.</v>
      </c>
      <c r="D83" s="395" t="str">
        <f>'3.Todas las competencia(Fuente'!D409</f>
        <v>●Funcionamiento, verificación y mantenimiento
de equipo.
● Protocolos de comunicación.</v>
      </c>
      <c r="E83" s="395">
        <f>'3.Todas las competencia(Fuente'!E409</f>
        <v>0</v>
      </c>
      <c r="F83" s="395" t="str">
        <f>'3.Todas las competencia(Fuente'!F409</f>
        <v>• Demonstrate correct use and maintenance of relevant equipment.
• Demonstrate correct communication procedures.
• Demonstrate supporting knowledge.</v>
      </c>
      <c r="G83" s="395" t="str">
        <f>'3.Todas las competencia(Fuente'!G409</f>
        <v>• Practical test.
• Oral test of knowledge.</v>
      </c>
      <c r="H83" s="395">
        <f>'3.Todas las competencia(Fuente'!H409</f>
        <v>0</v>
      </c>
    </row>
    <row r="84" spans="1:8" ht="109.2" x14ac:dyDescent="0.3">
      <c r="A84" s="346" t="str">
        <f>'3.Todas las competencia(Fuente'!A410</f>
        <v>FLD 1.17</v>
      </c>
      <c r="B84" s="395" t="str">
        <f>'3.Todas las competencia(Fuente'!B410</f>
        <v>Cuidar y laborar con animales de trabajo y / o ganado.</v>
      </c>
      <c r="C84" s="395" t="str">
        <f>'3.Todas las competencia(Fuente'!C410</f>
        <v>● Garantizar el bienestar y la seguridad de los animales en el campo
(alimentación, abrevaderos, verificación de estado, espuesta a
cuestiones de salud y bienestar).
● Puede aplicarse a cualquier animal de trabajo, utilizado para ayudar
a la labor del AP (caballos, burros, mulas, camellos, búfalos, etc.) o
para el ganado utilizado en el manejo de la conservación (por ejemplo,
ovejas o ganado para pastoreo sostenible).</v>
      </c>
      <c r="D84" s="395" t="str">
        <f>'3.Todas las competencia(Fuente'!D410</f>
        <v>● Cuidado y cría práctica de animales.
● Usar y mantener el equipo y materiales
asociados.</v>
      </c>
      <c r="E84" s="395">
        <f>'3.Todas las competencia(Fuente'!E410</f>
        <v>0</v>
      </c>
      <c r="F84" s="395" t="str">
        <f>'3.Todas las competencia(Fuente'!F410</f>
        <v>• Demonstrate care of animals over a 3 month period
• Demonstrate supporting knowledge.</v>
      </c>
      <c r="G84" s="395" t="str">
        <f>'3.Todas las competencia(Fuente'!G410</f>
        <v>• Testimony from supervisor.
• Practical test.
• Oral test of knowledge.</v>
      </c>
      <c r="H84" s="395">
        <f>'3.Todas las competencia(Fuente'!H410</f>
        <v>0</v>
      </c>
    </row>
    <row r="85" spans="1:8" ht="21" x14ac:dyDescent="0.3">
      <c r="A85" s="341" t="str">
        <f>'3.Todas las competencia(Fuente'!A411</f>
        <v>CATEGORÍA</v>
      </c>
      <c r="B85" s="341" t="str">
        <f>'3.Todas las competencia(Fuente'!B411</f>
        <v>TEC. TECNOLOGÍA</v>
      </c>
      <c r="C85" s="326" t="str">
        <f>'3.Todas las competencia(Fuente'!C411</f>
        <v>Uso de tecnología para apoyar el manejo de las áreas protegidas.</v>
      </c>
      <c r="D85" s="125">
        <f>'3.Todas las competencia(Fuente'!D411</f>
        <v>0</v>
      </c>
      <c r="E85" s="231">
        <f>'3.Todas las competencia(Fuente'!E411</f>
        <v>0</v>
      </c>
      <c r="F85" s="167">
        <f>'3.Todas las competencia(Fuente'!F411</f>
        <v>0</v>
      </c>
      <c r="G85" s="167">
        <f>'3.Todas las competencia(Fuente'!G411</f>
        <v>0</v>
      </c>
      <c r="H85" s="38">
        <f>'3.Todas las competencia(Fuente'!H411</f>
        <v>0</v>
      </c>
    </row>
    <row r="86" spans="1:8" ht="63" x14ac:dyDescent="0.3">
      <c r="A86" s="342" t="str">
        <f>'3.Todas las competencia(Fuente'!A422</f>
        <v>TEC 1</v>
      </c>
      <c r="B86" s="342" t="str">
        <f>'3.Todas las competencia(Fuente'!B422</f>
        <v>TECNOLOGIA. NIVEL 1</v>
      </c>
      <c r="C86" s="327" t="str">
        <f>'3.Todas las competencia(Fuente'!C422</f>
        <v>Utilizar ayudas tecnológicas básicas para apoyar el trabajo en áreas protegidas.</v>
      </c>
      <c r="D86" s="282" t="str">
        <f>'3.Todas las competencia(Fuente'!D422</f>
        <v>● Conocimiento básico de sistemas informáticos.</v>
      </c>
      <c r="E86" s="288" t="str">
        <f>'3.Todas las competencia(Fuente'!E422</f>
        <v xml:space="preserve"> HRM 1; FRM 1; ADR 1; CAC 1. Otras en el nivel 1 si fuera relevante.</v>
      </c>
      <c r="F86" s="175" t="str">
        <f>'3.Todas las competencia(Fuente'!F422</f>
        <v>EXAMPLE PERFORMANCE CRITERIA</v>
      </c>
      <c r="G86" s="175" t="str">
        <f>'3.Todas las competencia(Fuente'!G422</f>
        <v>EXAMPLE MEANS OF ASSESSMENT</v>
      </c>
      <c r="H86" s="96" t="str">
        <f>'3.Todas las competencia(Fuente'!H422</f>
        <v>RECOMMENDED PRIOR COMPETENCE REQUIREMENTS FOR THE LEVEL</v>
      </c>
    </row>
    <row r="87" spans="1:8" ht="36" x14ac:dyDescent="0.3">
      <c r="A87" s="26" t="str">
        <f>'3.Todas las competencia(Fuente'!A423</f>
        <v>Código</v>
      </c>
      <c r="B87" s="26" t="str">
        <f>'3.Todas las competencia(Fuente'!B423</f>
        <v>Declaración de la competencia. El individuo deberá ser capaz de:</v>
      </c>
      <c r="C87" s="329" t="str">
        <f>'3.Todas las competencia(Fuente'!C423</f>
        <v>Detalles, alcance y variaciones.
Una breve explicación de la competencia.</v>
      </c>
      <c r="D87" s="137" t="str">
        <f>'3.Todas las competencia(Fuente'!D423</f>
        <v>Principales requerimientos de conocimiento para la competencia.</v>
      </c>
      <c r="E87" s="103" t="str">
        <f>'3.Todas las competencia(Fuente'!E423</f>
        <v xml:space="preserve"> </v>
      </c>
      <c r="F87" s="172" t="str">
        <f>'3.Todas las competencia(Fuente'!F423</f>
        <v>Example performance criteria for certification</v>
      </c>
      <c r="G87" s="172" t="str">
        <f>'3.Todas las competencia(Fuente'!G423</f>
        <v>EXAMPLE means of assessment</v>
      </c>
      <c r="H87" s="98" t="str">
        <f>'3.Todas las competencia(Fuente'!H423</f>
        <v>UNI</v>
      </c>
    </row>
    <row r="88" spans="1:8" ht="129.6" x14ac:dyDescent="0.3">
      <c r="A88" s="346" t="str">
        <f>'3.Todas las competencia(Fuente'!A424</f>
        <v>TEC 1.1</v>
      </c>
      <c r="B88" s="23" t="str">
        <f>'3.Todas las competencia(Fuente'!B424</f>
        <v>Operar y mantener computadoras para funciones básicas (procesador de texto, ingreso de datos, gestión de archivos).</v>
      </c>
      <c r="C88" s="305" t="str">
        <f>'3.Todas las competencia(Fuente'!C424</f>
        <v>● Utilizar aplicaciones básicas sin conexión para procesamiento de
texto e ingreso de datos.
● Almacenar y recuperar datos en computadoras y redes.
● Cargar, descargar y guardar datos (por ejemplo, desde GPS u otra
tecnología móvil).
● Utilizar accesorios comunes (impresora, escáner, proyector, etc.).
● Brindar mantenimiento básico de hardware y software.
● Utilizar plataformas disponibles (por ejemplo, Mac, PC, teléfonos
inteligentes, tableta, etc.)</v>
      </c>
      <c r="D88" s="13" t="str">
        <f>'3.Todas las competencia(Fuente'!D424</f>
        <v>● Principios básicos de computación y operación
de software.
● Procedimientos para el uso seguro de la
computadora.
● Uso de plataformas relevantes (PC, Mac, tabletas
y teléfonos inteligentes, etc.).
● Sistema de red y de archivo utilizado por el AP.
● Mantenimiento básico cotidiano y resolución de
problemas.</v>
      </c>
      <c r="E88" s="213">
        <f>'3.Todas las competencia(Fuente'!E424</f>
        <v>0</v>
      </c>
      <c r="F88" s="13" t="str">
        <f>'3.Todas las competencia(Fuente'!F424</f>
        <v>• Submit evidence of correct use of available IT equipment and applications for a range of typical uses.</v>
      </c>
      <c r="G88" s="13" t="str">
        <f>'3.Todas las competencia(Fuente'!G424</f>
        <v>• Evidence portfolio assessment. 
• Accreditation of prior qualification.
• Test.
• Observation/simulation.
• Oral test of knowledge.</v>
      </c>
      <c r="H88" s="13">
        <f>'3.Todas las competencia(Fuente'!H424</f>
        <v>0</v>
      </c>
    </row>
    <row r="89" spans="1:8" ht="96.6" x14ac:dyDescent="0.3">
      <c r="A89" s="346" t="str">
        <f>'3.Todas las competencia(Fuente'!A425</f>
        <v>TEC 1.2</v>
      </c>
      <c r="B89" s="23" t="str">
        <f>'3.Todas las competencia(Fuente'!B425</f>
        <v>Utilizar equipo y medios de comunicación en línea
y otros que requieran conexión física.</v>
      </c>
      <c r="C89" s="305" t="str">
        <f>'3.Todas las competencia(Fuente'!C425</f>
        <v xml:space="preserve">● Utilizar equipos electrónicos en línea o con conexión física y medios
para comunicar y recolectar información (internet, correo electrónico,
mensaje de texto, teléfonos inteligentes)
● Utilizar las redes sociales.
● Utilizar sistemas digitales de registro de campo (por ejemplo,
SMART).
</v>
      </c>
      <c r="D89" s="13" t="str">
        <f>'3.Todas las competencia(Fuente'!D425</f>
        <v>● Variedad de opciones para actividades en línea.
● Procedimientos para una actividad en línea
segura y protegida.
● Mantenimiento básico diario y resolución de
problemas.</v>
      </c>
      <c r="E89" s="213">
        <f>'3.Todas las competencia(Fuente'!E425</f>
        <v>0</v>
      </c>
      <c r="F89" s="13" t="str">
        <f>'3.Todas las competencia(Fuente'!F425</f>
        <v>• Submit evidence of correct use of available connected IT equipment and applications for a range of typical uses.</v>
      </c>
      <c r="G89" s="13" t="str">
        <f>'3.Todas las competencia(Fuente'!G425</f>
        <v>• Evidence portfolio assessment. 
• Accreditation of prior qualification.
• Test.
• Observation/simulation.
• Oral test of knowledge.</v>
      </c>
      <c r="H89" s="13">
        <f>'3.Todas las competencia(Fuente'!H425</f>
        <v>0</v>
      </c>
    </row>
    <row r="90" spans="1:8" ht="72" x14ac:dyDescent="0.3">
      <c r="A90" s="346" t="str">
        <f>'3.Todas las competencia(Fuente'!A426</f>
        <v>TEC 1.3</v>
      </c>
      <c r="B90" s="23" t="str">
        <f>'3.Todas las competencia(Fuente'!B426</f>
        <v>Operar y mantener equipo audiovisual.</v>
      </c>
      <c r="C90" s="305" t="str">
        <f>'3.Todas las competencia(Fuente'!C426</f>
        <v xml:space="preserve">● Utilizar cámaras, grabadoras, teléfonos móviles, equipos de video
para grabar imágenes y sonido.
● Procesar y almacenar datos registrados e imágenes.
</v>
      </c>
      <c r="D90" s="13" t="str">
        <f>'3.Todas las competencia(Fuente'!D426</f>
        <v xml:space="preserve">● Variedad de equipos audiovisuales disponibles.
● Transferencia de datos y almacenamiento.
● Mantenimiento básico cotidiano y resolución de
problemas.
</v>
      </c>
      <c r="E90" s="213">
        <f>'3.Todas las competencia(Fuente'!E426</f>
        <v>0</v>
      </c>
      <c r="F90" s="13" t="str">
        <f>'3.Todas las competencia(Fuente'!F426</f>
        <v>• Submit evidence of correct use of available AV equipment for a range of typical uses.</v>
      </c>
      <c r="G90" s="13" t="str">
        <f>'3.Todas las competencia(Fuente'!G426</f>
        <v>• Evidence portfolio assessment. 
• Test.
• Observation/simulation.
• Oral test of knowledge.</v>
      </c>
      <c r="H90" s="13">
        <f>'3.Todas las competencia(Fuente'!H426</f>
        <v>0</v>
      </c>
    </row>
  </sheetData>
  <sheetProtection algorithmName="SHA-512" hashValue="ic3USu1eUW3KaUOHleGvMrVNJhkPhTdaovi7mbfO3OMOmI2VfOVnE8QhbNgYYP83FUP4Jv8tKLyWSBJJgTRIwg==" saltValue="dV1gPX0gp2ETInSfi55diw==" spinCount="100000" sheet="1" objects="1" scenarios="1" autoFilter="0"/>
  <pageMargins left="0.23622047244094491" right="0.23622047244094491" top="0.39370078740157483" bottom="0.39370078740157483" header="0.31496062992125984" footer="0.31496062992125984"/>
  <pageSetup paperSize="9" orientation="landscape" horizontalDpi="4294967293" r:id="rId1"/>
  <headerFooter>
    <oddFooter>&amp;CCompetence details Level 1. Page &amp;P.</oddFooter>
  </headerFooter>
  <rowBreaks count="4" manualBreakCount="4">
    <brk id="22" max="2" man="1"/>
    <brk id="37" max="16383" man="1"/>
    <brk id="46" max="16383" man="1"/>
    <brk id="8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9.9978637043366805E-2"/>
  </sheetPr>
  <dimension ref="A1:H30"/>
  <sheetViews>
    <sheetView topLeftCell="A29" zoomScale="40" zoomScaleNormal="40" zoomScaleSheetLayoutView="90" workbookViewId="0">
      <selection activeCell="D30" sqref="D30"/>
    </sheetView>
  </sheetViews>
  <sheetFormatPr defaultColWidth="9.109375" defaultRowHeight="14.4" x14ac:dyDescent="0.3"/>
  <cols>
    <col min="1" max="1" width="11.5546875" customWidth="1"/>
    <col min="2" max="2" width="41.21875" customWidth="1"/>
    <col min="3" max="3" width="90.109375" customWidth="1"/>
    <col min="4" max="4" width="49.109375" customWidth="1"/>
    <col min="5" max="5" width="33" customWidth="1"/>
    <col min="6" max="8" width="41.5546875" customWidth="1"/>
  </cols>
  <sheetData>
    <row r="1" spans="1:8" ht="42" customHeight="1" x14ac:dyDescent="0.3">
      <c r="A1" s="339" t="str">
        <f>'3.Todas las competencia(Fuente'!A427</f>
        <v>GRUPO</v>
      </c>
      <c r="B1" s="339" t="str">
        <f>'3.Todas las competencia(Fuente'!B427</f>
        <v>C. COMPETENCIAS PERSONALES GENERALES</v>
      </c>
      <c r="C1" s="330" t="str">
        <f>'3.Todas las competencia(Fuente'!C427</f>
        <v>Atributos individuales para usar en todas las áreas de trabajo.</v>
      </c>
      <c r="D1" s="299" t="s">
        <v>17</v>
      </c>
      <c r="E1" s="300" t="s">
        <v>17</v>
      </c>
      <c r="F1" s="301" t="s">
        <v>17</v>
      </c>
      <c r="G1" s="301" t="s">
        <v>17</v>
      </c>
      <c r="H1" s="302" t="s">
        <v>17</v>
      </c>
    </row>
    <row r="2" spans="1:8" ht="40.5" customHeight="1" x14ac:dyDescent="0.3">
      <c r="A2" s="340" t="str">
        <f>'3.Todas las competencia(Fuente'!A428</f>
        <v>CATEGORÍA</v>
      </c>
      <c r="B2" s="340" t="str">
        <f>'3.Todas las competencia(Fuente'!B428</f>
        <v>FPC. COMPETENCIAS PERSONALES BÁSICAS</v>
      </c>
      <c r="C2" s="331" t="str">
        <f>'3.Todas las competencia(Fuente'!C428</f>
        <v>Demostrar habilidades y conductas personales  fundamentales, necesarias para el trabajo cotidiano en áreas protegidas.</v>
      </c>
      <c r="D2" s="296">
        <f>'3.Todas las competencia(Fuente'!D428</f>
        <v>0</v>
      </c>
      <c r="E2" s="234" t="str">
        <f>'3.Todas las competencia(Fuente'!E428</f>
        <v xml:space="preserve"> </v>
      </c>
      <c r="F2" s="234" t="str">
        <f>'3.Todas las competencia(Fuente'!F428</f>
        <v xml:space="preserve"> </v>
      </c>
      <c r="G2" s="234" t="str">
        <f>'3.Todas las competencia(Fuente'!G428</f>
        <v xml:space="preserve"> </v>
      </c>
      <c r="H2" s="234" t="str">
        <f>'3.Todas las competencia(Fuente'!H428</f>
        <v xml:space="preserve"> </v>
      </c>
    </row>
    <row r="3" spans="1:8" ht="36.75" customHeight="1" x14ac:dyDescent="0.3">
      <c r="A3" s="291" t="str">
        <f>'3.Todas las competencia(Fuente'!A430</f>
        <v>FPC</v>
      </c>
      <c r="B3" s="291" t="str">
        <f>'3.Todas las competencia(Fuente'!B430</f>
        <v>COMPETENCIAS PERSONALES BÁSICAS (relevante para todos los niveles)</v>
      </c>
      <c r="C3" s="292" t="str">
        <f>'3.Todas las competencia(Fuente'!C430</f>
        <v>Demostrar habilidades y comportamientos personales
fundamentales necesarios para el trabajo cotidiano en áreas
protegidas.</v>
      </c>
      <c r="D3" s="295" t="str">
        <f>'3.Todas las competencia(Fuente'!D430</f>
        <v xml:space="preserve">● Expectativas básicas de la sociedad sobre
buena conducta y comportamiento.
● Expectativas del empleador sobre buena
conducta en el trabajo.
 </v>
      </c>
      <c r="E3" s="293" t="str">
        <f>'3.Todas las competencia(Fuente'!E430</f>
        <v>Todas</v>
      </c>
      <c r="F3" s="294" t="str">
        <f>'3.Todas las competencia(Fuente'!F430</f>
        <v>EXAMPLE PERFORMANCE CRITERIA</v>
      </c>
      <c r="G3" s="294" t="str">
        <f>'3.Todas las competencia(Fuente'!G430</f>
        <v>EXAMPLE MEANS OF ASSESSMENT</v>
      </c>
      <c r="H3" s="293" t="str">
        <f>'3.Todas las competencia(Fuente'!H430</f>
        <v>RECOMMENDED PRIOR COMPETENCE REQUIREMENTS FOR THE LEVEL</v>
      </c>
    </row>
    <row r="4" spans="1:8" ht="36" x14ac:dyDescent="0.3">
      <c r="A4" s="27" t="str">
        <f>'3.Todas las competencia(Fuente'!A431</f>
        <v>Código</v>
      </c>
      <c r="B4" s="27" t="str">
        <f>'3.Todas las competencia(Fuente'!B431</f>
        <v>Declaración de la competencia. El individuo deberá ser capaz de:</v>
      </c>
      <c r="C4" s="218" t="str">
        <f>'3.Todas las competencia(Fuente'!C431</f>
        <v>Detalles, alcance y variaciones.
Una breve explicación de la competencia.</v>
      </c>
      <c r="D4" s="151" t="str">
        <f>'3.Todas las competencia(Fuente'!D431</f>
        <v>Principales requerimientos de conocimiento para la competencia.</v>
      </c>
      <c r="E4" s="101" t="s">
        <v>17</v>
      </c>
      <c r="F4" s="178" t="str">
        <f>'3.Todas las competencia(Fuente'!F431</f>
        <v>Example performance criteria for certification</v>
      </c>
      <c r="G4" s="178" t="str">
        <f>'3.Todas las competencia(Fuente'!G431</f>
        <v>Example means of assessment</v>
      </c>
      <c r="H4" s="100" t="str">
        <f>'3.Todas las competencia(Fuente'!H431</f>
        <v>Not applicable</v>
      </c>
    </row>
    <row r="5" spans="1:8" ht="58.5" customHeight="1" x14ac:dyDescent="0.3">
      <c r="A5" s="347" t="str">
        <f>'3.Todas las competencia(Fuente'!A432</f>
        <v>FPC 01</v>
      </c>
      <c r="B5" s="24" t="str">
        <f>'3.Todas las competencia(Fuente'!B432</f>
        <v>Demostrar una actitud personal positiva hacia el
trabajo.</v>
      </c>
      <c r="C5" s="17" t="str">
        <f>'3.Todas las competencia(Fuente'!C432</f>
        <v>● Mantener un buen manejo del tiempo.
● Completar tareas de manera oportuna y eficaz
● Demostrar voluntad de aprender y desarrollarse personalmente.
● Tomar la iniciativa y trabajar constructivamente.</v>
      </c>
      <c r="D5" s="17" t="str">
        <f>'3.Todas las competencia(Fuente'!D432</f>
        <v>● Expectativas y estándares del empleador.
● Técnicas para la automotivación.</v>
      </c>
      <c r="E5" s="190" t="s">
        <v>17</v>
      </c>
      <c r="F5" s="17" t="str">
        <f>'3.Todas las competencia(Fuente'!F432</f>
        <v>• Demonstrate suitable performance in the work place.
• Demonstrate supporting knowledge.</v>
      </c>
      <c r="G5" s="17" t="str">
        <f>'3.Todas las competencia(Fuente'!G432</f>
        <v>• Performance assessment.
• Review by supervisor and peers.
• Oral test/discussion.</v>
      </c>
      <c r="H5" s="16" t="s">
        <v>17</v>
      </c>
    </row>
    <row r="6" spans="1:8" ht="30" customHeight="1" x14ac:dyDescent="0.3">
      <c r="A6" s="347" t="str">
        <f>'3.Todas las competencia(Fuente'!A433</f>
        <v>FPC 02</v>
      </c>
      <c r="B6" s="24" t="str">
        <f>'3.Todas las competencia(Fuente'!B433</f>
        <v>Trabajar de acuerdo con instrucciones, informes,
leyes, regulaciones y procedimientos.</v>
      </c>
      <c r="C6" s="17" t="str">
        <f>'3.Todas las competencia(Fuente'!C433</f>
        <v>● Demostrar sensibilidad para el cumplimiento de los requisitos del
empleador y del trabajo.
● Prestar atención a la información, orientación e instrucciones.
● Demostrar sensibilidad sobre las regulaciones que rigen las
actividades, la salud, seguridad, bienestar, etc.</v>
      </c>
      <c r="D6" s="17" t="str">
        <f>'3.Todas las competencia(Fuente'!D433</f>
        <v>● Requisitos del trabajo, expectativas y normas
del empleador.
● Habilidades y técnicas de escucha y
comprensión.
● Derechos y obligaciones legales de los
empleados.</v>
      </c>
      <c r="E6" s="190" t="s">
        <v>17</v>
      </c>
      <c r="F6" s="17" t="str">
        <f>'3.Todas las competencia(Fuente'!F433</f>
        <v>• Demonstrate suitable performance in the work place.
• Demonstrate supporting knowledge.</v>
      </c>
      <c r="G6" s="17" t="str">
        <f>'3.Todas las competencia(Fuente'!G433</f>
        <v>• Performance assessment.
• Review by supervisor and peers.
• Oral test/discussion.</v>
      </c>
      <c r="H6" s="16" t="s">
        <v>17</v>
      </c>
    </row>
    <row r="7" spans="1:8" ht="59.25" customHeight="1" x14ac:dyDescent="0.3">
      <c r="A7" s="347" t="str">
        <f>'3.Todas las competencia(Fuente'!A434</f>
        <v>FPC 03</v>
      </c>
      <c r="B7" s="24" t="str">
        <f>'3.Todas las competencia(Fuente'!B434</f>
        <v>Demostrar un enfoque de trabajo flexible y adaptable.</v>
      </c>
      <c r="C7" s="17" t="str">
        <f>'3.Todas las competencia(Fuente'!C434</f>
        <v>● Responder constructivamente y adaptándose a las circunstancias
cambiantes, problemas, modificación de prioridades y variación de
cargas de trabajo.
● Adoptar una actitud positiva hacia las nuevas tecnologías,
herramientas y prácticas de trabajo.</v>
      </c>
      <c r="D7" s="17" t="str">
        <f>'3.Todas las competencia(Fuente'!D434</f>
        <v>● Técnicas de comunicación.
● Procedimientos para abordar dificultades en el
lugar de trabajo.
● Técnicas para lidiar con el estrés y el exceso de
trabajo.</v>
      </c>
      <c r="E7" s="190" t="s">
        <v>17</v>
      </c>
      <c r="F7" s="17" t="str">
        <f>'3.Todas las competencia(Fuente'!F434</f>
        <v>• Demonstrate suitable performance in the work place.
• Demonstrate supporting knowledge.</v>
      </c>
      <c r="G7" s="17" t="str">
        <f>'3.Todas las competencia(Fuente'!G434</f>
        <v>• Performance assessment.
• Review by supervisor and peers.
• Oral test/discussion.</v>
      </c>
      <c r="H7" s="16" t="s">
        <v>17</v>
      </c>
    </row>
    <row r="8" spans="1:8" ht="46.5" customHeight="1" x14ac:dyDescent="0.3">
      <c r="A8" s="347" t="str">
        <f>'3.Todas las competencia(Fuente'!A435</f>
        <v>FPC 04</v>
      </c>
      <c r="B8" s="24" t="str">
        <f>'3.Todas las competencia(Fuente'!B435</f>
        <v>Mantener buenas relaciones con otros en el lugar de trabajo.</v>
      </c>
      <c r="C8" s="17" t="str">
        <f>'3.Todas las competencia(Fuente'!C435</f>
        <v>● Tratar a los actores interesados, compañeros de trabajo, subordinados
y supervisores de forma profesional y respetuosa.
● Establecer comunicaciones efectivas con otros.
● Participar activamente en trabajos en equipo y actividades
colaborativas.</v>
      </c>
      <c r="D8" s="17" t="str">
        <f>'3.Todas las competencia(Fuente'!D435</f>
        <v>● Técnicas para una comunicación, colaboración
y trabajo en equipo efectivo y constructivo.</v>
      </c>
      <c r="E8" s="190" t="s">
        <v>17</v>
      </c>
      <c r="F8" s="17" t="str">
        <f>'3.Todas las competencia(Fuente'!F435</f>
        <v>• Demonstrate suitable performance in the work place.
• Demonstrate supporting knowledge.</v>
      </c>
      <c r="G8" s="17" t="str">
        <f>'3.Todas las competencia(Fuente'!G435</f>
        <v>• Performance assessment.
• Review by supervisor and peers.
• Oral test/discussion.</v>
      </c>
      <c r="H8" s="16" t="s">
        <v>17</v>
      </c>
    </row>
    <row r="9" spans="1:8" ht="18" customHeight="1" x14ac:dyDescent="0.3">
      <c r="A9" s="347" t="str">
        <f>'3.Todas las competencia(Fuente'!A436</f>
        <v>FPC 05</v>
      </c>
      <c r="B9" s="24" t="str">
        <f>'3.Todas las competencia(Fuente'!B436</f>
        <v>Mantener comunicación verbal de manera efectiva.</v>
      </c>
      <c r="C9" s="17" t="str">
        <f>'3.Todas las competencia(Fuente'!C436</f>
        <v>● Proporcionar información clara, correcta y apropiada cara a cara, así
como explicaciones, instrucciones y respuestas.
● Demostrar capacidad para escuchar y asimilar la comunicación de los
demás.
● Demostrar conciencia de los aspectos no verbales (lenguaje corporal,
modos de expresión, etc.).</v>
      </c>
      <c r="D9" s="17" t="str">
        <f>'3.Todas las competencia(Fuente'!D436</f>
        <v>● Técnicas y enfoques para una comunicación
interpersonal respetuosa, clara y efectiva.
● Sensibilización sobre diferentes enfoques
de comunicación requeridos para diferentes
grupos e individuos
● Ver también CAC.</v>
      </c>
      <c r="E9" s="190" t="s">
        <v>17</v>
      </c>
      <c r="F9" s="17" t="str">
        <f>'3.Todas las competencia(Fuente'!F436</f>
        <v>• Demonstrate effective person to person communication in three different contexts.
• Demonstrate supporting knowledge.</v>
      </c>
      <c r="G9" s="17" t="str">
        <f>'3.Todas las competencia(Fuente'!G436</f>
        <v>• Completion of practical test/simulation.
• Observation.
• Oral test of knowledge.</v>
      </c>
      <c r="H9" s="16" t="s">
        <v>17</v>
      </c>
    </row>
    <row r="10" spans="1:8" ht="20.25" customHeight="1" x14ac:dyDescent="0.3">
      <c r="A10" s="347" t="str">
        <f>'3.Todas las competencia(Fuente'!A437</f>
        <v>FPC 06</v>
      </c>
      <c r="B10" s="24" t="str">
        <f>'3.Todas las competencia(Fuente'!B437</f>
        <v>Demostrar alfabetización básica (lectura y escritura).</v>
      </c>
      <c r="C10" s="17" t="str">
        <f>'3.Todas las competencia(Fuente'!C437</f>
        <v>● Proporcionar cuentas escritas claras y simples de las actividades.
● Comprender instrucciones y lineamientos escritos.</v>
      </c>
      <c r="D10" s="17" t="str">
        <f>'3.Todas las competencia(Fuente'!D437</f>
        <v>● Alfabetización básica.</v>
      </c>
      <c r="E10" s="190" t="s">
        <v>17</v>
      </c>
      <c r="F10" s="17" t="str">
        <f>'3.Todas las competencia(Fuente'!F437</f>
        <v>• Demonstrate basic skills in reading and writing to the level required for the job.
• Demonstrate supporting knowledge.</v>
      </c>
      <c r="G10" s="17" t="str">
        <f>'3.Todas las competencia(Fuente'!G437</f>
        <v>• Accreditation of prior educational achievement.
• Completion of practical test/simulation
• Oral test of knowledge</v>
      </c>
      <c r="H10" s="16" t="s">
        <v>17</v>
      </c>
    </row>
    <row r="11" spans="1:8" ht="33" customHeight="1" x14ac:dyDescent="0.3">
      <c r="A11" s="347" t="str">
        <f>'3.Todas las competencia(Fuente'!A438</f>
        <v>FPC 07</v>
      </c>
      <c r="B11" s="24" t="str">
        <f>'3.Todas las competencia(Fuente'!B438</f>
        <v>Demostrar aritmética básica.</v>
      </c>
      <c r="C11" s="17" t="str">
        <f>'3.Todas las competencia(Fuente'!C438</f>
        <v>● Realizar mediciones y cuentas.
● Realizar cálculos aritméticos básicos.
● Usar calculadoras.</v>
      </c>
      <c r="D11" s="17" t="str">
        <f>'3.Todas las competencia(Fuente'!D438</f>
        <v>● Aritmética básica y conocimiento matemático.</v>
      </c>
      <c r="E11" s="190" t="s">
        <v>17</v>
      </c>
      <c r="F11" s="17" t="str">
        <f>'3.Todas las competencia(Fuente'!F438</f>
        <v>• Pass a test of numeracy.
• Demonstrate supporting knowledge.</v>
      </c>
      <c r="G11" s="17" t="str">
        <f>'3.Todas las competencia(Fuente'!G438</f>
        <v>• Test.
• Accreditation of prior educational achievement.</v>
      </c>
      <c r="H11" s="16" t="s">
        <v>17</v>
      </c>
    </row>
    <row r="12" spans="1:8" ht="46.5" customHeight="1" x14ac:dyDescent="0.3">
      <c r="A12" s="347" t="str">
        <f>'3.Todas las competencia(Fuente'!A439</f>
        <v>FPC 08</v>
      </c>
      <c r="B12" s="24" t="str">
        <f>'3.Todas las competencia(Fuente'!B439</f>
        <v>Demostrar conciencia y sensibilidad sobre cuestiones de índole cultural, étnicos, de género y relacionados con discapacidades.</v>
      </c>
      <c r="C12" s="17" t="str">
        <f>'3.Todas las competencia(Fuente'!C439</f>
        <v>● Ser conscientes y respetar las situaciones inherentes con la diversidad
humana.
● Tratar adecuadamente compañeros de trabajo, actores interesados,
visitantes, etc., en todos los aspectos laborales.</v>
      </c>
      <c r="D12" s="17" t="str">
        <f>'3.Todas las competencia(Fuente'!D439</f>
        <v>● Principios básicos para el tratamiento justo
y ético de todos los grupos minoritarios y
desfavorecidos.
● Cuestiones y necesidades específicas con
respecto a problemas, grupos minoritarios y
desfavorecidos.</v>
      </c>
      <c r="E12" s="190" t="s">
        <v>17</v>
      </c>
      <c r="F12" s="17" t="str">
        <f>'3.Todas las competencia(Fuente'!F439</f>
        <v>• Demonstrate suitable conduct.
• Demonstrate supporting knowledge.</v>
      </c>
      <c r="G12" s="17" t="str">
        <f>'3.Todas las competencia(Fuente'!G439</f>
        <v>• Performance assessment.
• Review by supervisor and peers.
• Oral test/discussion.</v>
      </c>
      <c r="H12" s="16" t="s">
        <v>17</v>
      </c>
    </row>
    <row r="13" spans="1:8" ht="33.75" customHeight="1" x14ac:dyDescent="0.3">
      <c r="A13" s="347" t="str">
        <f>'3.Todas las competencia(Fuente'!A440</f>
        <v>FPC 09</v>
      </c>
      <c r="B13" s="24" t="str">
        <f>'3.Todas las competencia(Fuente'!B440</f>
        <v>Mantener buenas prácticas de seguridad y protección del ambiente tanto en el lugar de trabajo como en el campo.</v>
      </c>
      <c r="C13" s="17" t="str">
        <f>'3.Todas las competencia(Fuente'!C440</f>
        <v>● Demostrar responsabilidad ambiental en el lugar de trabajo.
● Por ejemplo: conservar energía, prevenir la contaminación, reducir
los riesgos de incendio, minimizar y gestionar los desechos, reciclar,
minimizar los daños y las perturbaciones en un área protegida durante
el trabajo.
● Ver también FLD.</v>
      </c>
      <c r="D13" s="17" t="str">
        <f>'3.Todas las competencia(Fuente'!D440</f>
        <v>● Requisitos y procedimientos de salud y
seguridad de la organización del AP.
● Principales peligros ambientales asociados con
el trabajo y medios para prevenirlos o reducirlos.</v>
      </c>
      <c r="E13" s="190" t="s">
        <v>17</v>
      </c>
      <c r="F13" s="17" t="str">
        <f>'3.Todas las competencia(Fuente'!F440</f>
        <v>• Demonstrate suitable conduct in the work place.
• Demonstrate supporting knowledge.</v>
      </c>
      <c r="G13" s="17" t="str">
        <f>'3.Todas las competencia(Fuente'!G440</f>
        <v>• Performance assessment.
• Review by supervisor and peers.
• Oral test/discussion.</v>
      </c>
      <c r="H13" s="16" t="s">
        <v>17</v>
      </c>
    </row>
    <row r="14" spans="1:8" ht="24" customHeight="1" x14ac:dyDescent="0.3">
      <c r="A14" s="347" t="str">
        <f>'3.Todas las competencia(Fuente'!A441</f>
        <v>FPC 10</v>
      </c>
      <c r="B14" s="24" t="str">
        <f>'3.Todas las competencia(Fuente'!B441</f>
        <v>Evitar, prevenir e informar sobre prácticas deshonestas y / o ilegales.</v>
      </c>
      <c r="C14" s="17" t="str">
        <f>'3.Todas las competencia(Fuente'!C441</f>
        <v>● Tomar medidas para evitar y prevenir actividades ilegales, corrupción,
complicidad, favoritismo, romper la confidencialidad
● Informar sobre prácticas ilegales y corruptas.
● Mantener la confidencialidad de la información cuando sea necesario</v>
      </c>
      <c r="D14" s="17" t="str">
        <f>'3.Todas las competencia(Fuente'!D441</f>
        <v>● Leyes, regulaciones y políticas del empleador
sobre conducta ilegal, deshonesta y corrupta.
● Técnicas para evitar y prevenir comportamientos
ilegales.
● Opciones para denunciar comportamientos
ilegales.</v>
      </c>
      <c r="E14" s="190" t="s">
        <v>17</v>
      </c>
      <c r="F14" s="17" t="str">
        <f>'3.Todas las competencia(Fuente'!F441</f>
        <v>• Demonstrate suitable conduct.
• Demonstrate supporting knowledge.</v>
      </c>
      <c r="G14" s="17" t="str">
        <f>'3.Todas las competencia(Fuente'!G441</f>
        <v>• Performance assessment.
• Review by supervisor and peers.
• Oral test/discussion.</v>
      </c>
      <c r="H14" s="16" t="s">
        <v>17</v>
      </c>
    </row>
    <row r="15" spans="1:8" ht="31.5" customHeight="1" x14ac:dyDescent="0.3">
      <c r="A15" s="347" t="str">
        <f>'3.Todas las competencia(Fuente'!A442</f>
        <v>FPC 11</v>
      </c>
      <c r="B15" s="24" t="str">
        <f>'3.Todas las competencia(Fuente'!B442</f>
        <v>Mantener la salud personal, higiene y condición física.</v>
      </c>
      <c r="C15" s="17" t="str">
        <f>'3.Todas las competencia(Fuente'!C442</f>
        <v>● Prestar atención a mantenerse en forma y saludable.
● Manejar el estrés.
● Seguir buenas prácticas de salud e higiene en relación con uno mismo
y otros.</v>
      </c>
      <c r="D15" s="17" t="str">
        <f>'3.Todas las competencia(Fuente'!D442</f>
        <v>● Principios básicos y prácticas para mantener la
salud e higiene personal.
● Técnicas para el manejo y reducción del estrés.</v>
      </c>
      <c r="E15" s="190" t="s">
        <v>17</v>
      </c>
      <c r="F15" s="17" t="str">
        <f>'3.Todas las competencia(Fuente'!F442</f>
        <v>• Demonstrate an adeqaute level of personal fitness as required for the job.
• Demonstrate supporting knowledge.</v>
      </c>
      <c r="G15" s="17" t="str">
        <f>'3.Todas las competencia(Fuente'!G442</f>
        <v>• Fitness assessment.
• Medical examination and report.</v>
      </c>
      <c r="H15" s="16" t="s">
        <v>17</v>
      </c>
    </row>
    <row r="16" spans="1:8" ht="43.2" x14ac:dyDescent="0.3">
      <c r="A16" s="347" t="str">
        <f>'3.Todas las competencia(Fuente'!A443</f>
        <v>FPC 12</v>
      </c>
      <c r="B16" s="24" t="str">
        <f>'3.Todas las competencia(Fuente'!B443</f>
        <v>Comunicarse en otros idiomas y / o dialectos.</v>
      </c>
      <c r="C16" s="17" t="str">
        <f>'3.Todas las competencia(Fuente'!C443</f>
        <v>● Comunicarse (hablar / entender / leer / escribir) idiomas utilizados
localmente y / o idiomas internacionales (según sea necesario).</v>
      </c>
      <c r="D16" s="17" t="str">
        <f>'3.Todas las competencia(Fuente'!D443</f>
        <v>● Conocimiento de otro idioma.</v>
      </c>
      <c r="E16" s="190" t="s">
        <v>17</v>
      </c>
      <c r="F16" s="17" t="str">
        <f>'3.Todas las competencia(Fuente'!F443</f>
        <v>• Demonstrate effective person to person communication in a non mother tongue.
• Demonstrate supporting knowledge.</v>
      </c>
      <c r="G16" s="17" t="str">
        <f>'3.Todas las competencia(Fuente'!G443</f>
        <v>• Observation.
• Test.</v>
      </c>
      <c r="H16" s="16" t="s">
        <v>17</v>
      </c>
    </row>
    <row r="17" spans="1:8" ht="84" x14ac:dyDescent="0.3">
      <c r="A17" s="289" t="str">
        <f>'3.Todas las competencia(Fuente'!A444</f>
        <v>CATEGORÍA</v>
      </c>
      <c r="B17" s="289" t="str">
        <f>'3.Todas las competencia(Fuente'!B444</f>
        <v>APC  COMPETENCIAS PERSONALES AVANZADAS</v>
      </c>
      <c r="C17" s="290" t="str">
        <f>'3.Todas las competencia(Fuente'!C444</f>
        <v xml:space="preserve">
Demostrar habilidades y conductas personales requeridas para un desempeño y liderazgo efectivo.
</v>
      </c>
      <c r="D17" s="296">
        <f>'3.Todas las competencia(Fuente'!D444</f>
        <v>0</v>
      </c>
      <c r="E17" s="234" t="str">
        <f>'3.Todas las competencia(Fuente'!E444</f>
        <v xml:space="preserve"> </v>
      </c>
      <c r="F17" s="234" t="str">
        <f>'3.Todas las competencia(Fuente'!F444</f>
        <v xml:space="preserve"> </v>
      </c>
      <c r="G17" s="234" t="str">
        <f>'3.Todas las competencia(Fuente'!G444</f>
        <v xml:space="preserve"> </v>
      </c>
      <c r="H17" s="234" t="str">
        <f>'3.Todas las competencia(Fuente'!H444</f>
        <v xml:space="preserve"> </v>
      </c>
    </row>
    <row r="18" spans="1:8" ht="56.25" customHeight="1" x14ac:dyDescent="0.3">
      <c r="A18" s="293" t="str">
        <f>'3.Todas las competencia(Fuente'!A445</f>
        <v>CÓDIGO DE NIVEL</v>
      </c>
      <c r="B18" s="293" t="str">
        <f>'3.Todas las competencia(Fuente'!B445</f>
        <v xml:space="preserve">NOMBRE DEL NIVEL </v>
      </c>
      <c r="C18" s="294" t="str">
        <f>'3.Todas las competencia(Fuente'!C445</f>
        <v>COMPETENCIA GENERAL PARA EL NIVEL</v>
      </c>
      <c r="D18" s="294" t="str">
        <f>'3.Todas las competencia(Fuente'!D445</f>
        <v>CONOCIMIENTO Y COMPRENSION GENERAL DE APOYO PARA EL NIVEL</v>
      </c>
      <c r="E18" s="303" t="str">
        <f>'3.Todas las competencia(Fuente'!E445</f>
        <v>COMPETENCIAS ASOCIADAS PARA EL NIVEL</v>
      </c>
      <c r="F18" s="440" t="str">
        <f>'3.Todas las competencia(Fuente'!F445</f>
        <v xml:space="preserve"> ASSESSMENT/CERTIFICATION EXAMPLES</v>
      </c>
      <c r="G18" s="441">
        <f>'3.Todas las competencia(Fuente'!G445</f>
        <v>0</v>
      </c>
      <c r="H18" s="441">
        <f>'3.Todas las competencia(Fuente'!H445</f>
        <v>0</v>
      </c>
    </row>
    <row r="19" spans="1:8" ht="90" x14ac:dyDescent="0.3">
      <c r="A19" s="92" t="str">
        <f>'3.Todas las competencia(Fuente'!A446</f>
        <v>APC</v>
      </c>
      <c r="B19" s="293" t="str">
        <f>'3.Todas las competencia(Fuente'!B446</f>
        <v>COMPETENCIAS PERSONALES AVANZADAS. (Principalmente para niveles 2-4)</v>
      </c>
      <c r="C19" s="294" t="str">
        <f>'3.Todas las competencia(Fuente'!C446</f>
        <v xml:space="preserve">
Demostrar habilidades y comportamientos personales requeridos para un desempeño y liderazgo efectivo.
</v>
      </c>
      <c r="D19" s="295" t="str">
        <f>'3.Todas las competencia(Fuente'!D446</f>
        <v xml:space="preserve">● Concepto, principios y prácticas de liderazgo.
● Principios y prácticas de desarrollo personal y profesional.
</v>
      </c>
      <c r="E19" s="293" t="str">
        <f>'3.Todas las competencia(Fuente'!E446</f>
        <v>Todas</v>
      </c>
      <c r="F19" s="294" t="str">
        <f>'3.Todas las competencia(Fuente'!F446</f>
        <v>EXAMPLE PERFORMANCE CRITERIA</v>
      </c>
      <c r="G19" s="294" t="str">
        <f>'3.Todas las competencia(Fuente'!G446</f>
        <v>EXAMPLE MEANS OF ASSESSMENT</v>
      </c>
      <c r="H19" s="293" t="str">
        <f>'3.Todas las competencia(Fuente'!H446</f>
        <v>RECOMMENDED PRIOR COMPETENCE REQUIREMENTS FOR THE LEVEL</v>
      </c>
    </row>
    <row r="20" spans="1:8" ht="36" x14ac:dyDescent="0.3">
      <c r="A20" s="89" t="str">
        <f>'3.Todas las competencia(Fuente'!A447</f>
        <v>Código</v>
      </c>
      <c r="B20" s="89" t="str">
        <f>'3.Todas las competencia(Fuente'!B447</f>
        <v>Declaración de la competencia. El individuo deberá ser capaz de:</v>
      </c>
      <c r="C20" s="150" t="str">
        <f>'3.Todas las competencia(Fuente'!C447</f>
        <v>Detalles, alcance y variaciones.
Una breve explicación de la competencia.</v>
      </c>
      <c r="D20" s="151" t="str">
        <f>'3.Todas las competencia(Fuente'!D447</f>
        <v>Principales requerimientos de conocimiento para la competencia.</v>
      </c>
      <c r="E20" s="101">
        <f>'3.Todas las competencia(Fuente'!E447</f>
        <v>0</v>
      </c>
      <c r="F20" s="178" t="str">
        <f>'3.Todas las competencia(Fuente'!F447</f>
        <v>Example performance criteria for certification</v>
      </c>
      <c r="G20" s="178" t="str">
        <f>'3.Todas las competencia(Fuente'!G447</f>
        <v>Example means of assessment</v>
      </c>
      <c r="H20" s="100" t="str">
        <f>'3.Todas las competencia(Fuente'!H447</f>
        <v>Not applicable</v>
      </c>
    </row>
    <row r="21" spans="1:8" ht="86.4" x14ac:dyDescent="0.3">
      <c r="A21" s="347" t="str">
        <f>'3.Todas las competencia(Fuente'!A448</f>
        <v>APC 01</v>
      </c>
      <c r="B21" s="407" t="str">
        <f>'3.Todas las competencia(Fuente'!B448</f>
        <v>Demostrar habilidades analíticas.</v>
      </c>
      <c r="C21" s="17" t="str">
        <f>'3.Todas las competencia(Fuente'!C448</f>
        <v>● Procesar, resumir e interpretar grandes cantidades de información /
datos.
● Desglosar información compleja en partes pequeñas.
● Identificar pat ones, factores comunes, inconsistencias y brechas.
● Desarrollar conclusiones racionales, hipótesis, recomendaciones y
argumentos de apoyo.</v>
      </c>
      <c r="D21" s="17" t="str">
        <f>'3.Todas las competencia(Fuente'!D448</f>
        <v>● Técnicas para el análisis y evaluación de
información.</v>
      </c>
      <c r="E21" s="190">
        <f>'3.Todas las competencia(Fuente'!E448</f>
        <v>0</v>
      </c>
      <c r="F21" s="17" t="str">
        <f>'3.Todas las competencia(Fuente'!F448</f>
        <v>• Provide evidence of analysis of complex and large information sets.
• Demonstrate supporting knowledge.</v>
      </c>
      <c r="G21" s="17" t="str">
        <f>'3.Todas las competencia(Fuente'!G448</f>
        <v xml:space="preserve">• Evidence portfolio assessment. 
• Accreditation of prior qualification and experience.
• Testimony from peers or supervisors
</v>
      </c>
      <c r="H21" s="16">
        <f>'3.Todas las competencia(Fuente'!H448</f>
        <v>0</v>
      </c>
    </row>
    <row r="22" spans="1:8" ht="86.4" x14ac:dyDescent="0.3">
      <c r="A22" s="347" t="str">
        <f>'3.Todas las competencia(Fuente'!A449</f>
        <v>APC 02</v>
      </c>
      <c r="B22" s="407" t="str">
        <f>'3.Todas las competencia(Fuente'!B449</f>
        <v>Atender problemas complejos.</v>
      </c>
      <c r="C22" s="17" t="str">
        <f>'3.Todas las competencia(Fuente'!C449</f>
        <v>● Adoptar un enfoque positivo para hacer frente a los problemas.
● Tratar los problemas de forma racional y sistemática.
● Desarrollar y explorar enfoques y estrategias alternativas para
resolución de problemas.
● Explorar soluciones creativas e innovadoras a los problemas.</v>
      </c>
      <c r="D22" s="17" t="str">
        <f>'3.Todas las competencia(Fuente'!D449</f>
        <v>● Técnicas para la identificación y análisis de
problemas.
● Técnicas para la identificación y análisis de
soluciones alternativas.
● Habilidades de negociación y transformación de
conflictos</v>
      </c>
      <c r="E22" s="190">
        <f>'3.Todas las competencia(Fuente'!E449</f>
        <v>0</v>
      </c>
      <c r="F22" s="17" t="str">
        <f>'3.Todas las competencia(Fuente'!F449</f>
        <v>• Provide evidence of resolving complex challenges and problems.
• Demonstrate supporting knowledge.</v>
      </c>
      <c r="G22" s="17" t="str">
        <f>'3.Todas las competencia(Fuente'!G449</f>
        <v xml:space="preserve">• Evidence portfolio assessment. 
• Accreditation of prior qualification and experience.
• Testimony from peers or supervisors
</v>
      </c>
      <c r="H22" s="16">
        <f>'3.Todas las competencia(Fuente'!H449</f>
        <v>0</v>
      </c>
    </row>
    <row r="23" spans="1:8" ht="115.2" x14ac:dyDescent="0.3">
      <c r="A23" s="347" t="str">
        <f>'3.Todas las competencia(Fuente'!A450</f>
        <v>APC 03</v>
      </c>
      <c r="B23" s="407" t="str">
        <f>'3.Todas las competencia(Fuente'!B450</f>
        <v>Tomar decisiones efectivas.</v>
      </c>
      <c r="C23" s="17" t="str">
        <f>'3.Todas las competencia(Fuente'!C450</f>
        <v>● Trabajar estratégicamente hacia objetivos definidos
● Identificar los mejo es cursos de acción basados en el análisis de
alternativas, evaluaciones y experiencias racionales.
● Consultar y escuchar a otros al tomar decisiones.
● Evaluar la efectividad y el impacto de las decisiones.
● Asumir la responsabilidad de las decisiones tomadas.
● Aprender de los éxitos, errores y fracasos, así como adaptar los planes
y actividades en consecuencia.</v>
      </c>
      <c r="D23" s="17" t="str">
        <f>'3.Todas las competencia(Fuente'!D450</f>
        <v>● Planificación estratégica
● Planificación del trabajo y técnicas de
organización.
● Técnicas de planificación y toma de decisiones
● Técnicas de monitoreo y evaluación.
● Principios de la gestión adaptativa.</v>
      </c>
      <c r="E23" s="190">
        <f>'3.Todas las competencia(Fuente'!E450</f>
        <v>0</v>
      </c>
      <c r="F23" s="17" t="str">
        <f>'3.Todas las competencia(Fuente'!F450</f>
        <v>• Provide evidence of rational and participatory decision making.
• Demonstrate supporting knowledge.</v>
      </c>
      <c r="G23" s="17" t="str">
        <f>'3.Todas las competencia(Fuente'!G450</f>
        <v xml:space="preserve">• Evidence portfolio assessment. 
• Accreditation of prior qualification and experience.
• Testimony from peers or supervisors
</v>
      </c>
      <c r="H23" s="16">
        <f>'3.Todas las competencia(Fuente'!H450</f>
        <v>0</v>
      </c>
    </row>
    <row r="24" spans="1:8" ht="115.2" x14ac:dyDescent="0.3">
      <c r="A24" s="347" t="str">
        <f>'3.Todas las competencia(Fuente'!A451</f>
        <v>APC 04</v>
      </c>
      <c r="B24" s="407" t="str">
        <f>'3.Todas las competencia(Fuente'!B451</f>
        <v>Lidiar con ambientes de trabajo peligrosos.</v>
      </c>
      <c r="C24" s="17" t="str">
        <f>'3.Todas las competencia(Fuente'!C451</f>
        <v>● Ser consciente de los peligros y riesgos asociados con el ambiente de
trabajo.
● Observar estrictamente los planes, procedimientos y medidas de
reducción de riesgos.
● Evitar y prevenir acciones imprudentes e impulsivas.
● Aprender y realizar simulacros de respuestas y procedimientos de
emergencia.
● Priorizar la seguridad y el bienestar de las personas.</v>
      </c>
      <c r="D24" s="17" t="str">
        <f>'3.Todas las competencia(Fuente'!D451</f>
        <v>● Peligros y riesgos que afectan el área protegida.
● Estrategias, planes y procedimientos para
reducción y respuesta al riesgo.
● Fuentes de asesoramiento y ayuda para la
evaluación de riesgos.</v>
      </c>
      <c r="E24" s="190">
        <f>'3.Todas las competencia(Fuente'!E451</f>
        <v>0</v>
      </c>
      <c r="F24" s="17" t="str">
        <f>'3.Todas las competencia(Fuente'!F451</f>
        <v>• Provide evidence of and demonstrate suitable responses to dangerous situations.
• Demonstrate supporting knowledge.</v>
      </c>
      <c r="G24" s="17" t="str">
        <f>'3.Todas las competencia(Fuente'!G451</f>
        <v xml:space="preserve">• Evidence portfolio assessment. 
• Accreditation of prior qualification and experience.
• Testimony from peers or supervisors
</v>
      </c>
      <c r="H24" s="16">
        <f>'3.Todas las competencia(Fuente'!H451</f>
        <v>0</v>
      </c>
    </row>
    <row r="25" spans="1:8" ht="100.8" x14ac:dyDescent="0.3">
      <c r="A25" s="347" t="str">
        <f>'3.Todas las competencia(Fuente'!A452</f>
        <v>APC 05</v>
      </c>
      <c r="B25" s="407" t="str">
        <f>'3.Todas las competencia(Fuente'!B452</f>
        <v>Trabajar efectivamente bajo presión.</v>
      </c>
      <c r="C25" s="17" t="str">
        <f>'3.Todas las competencia(Fuente'!C452</f>
        <v>● Demostrar una gestión eficiente del tiempo y habilidades de multita ea.
● Priorizar y delegar tareas para equilibrar las cargas de trabajo.
● Perseverar en tiempos de dificultad y adversidad, manteniendo el
control y la calma.
● Reconocer los signos de estrés y “agotamiento” (en uno mismo y en
los demás).
● Adoptar medidas para tratar / reducir el estrés personal.</v>
      </c>
      <c r="D25" s="17" t="str">
        <f>'3.Todas las competencia(Fuente'!D452</f>
        <v>● Técnicas para analizar y priorizar problemas y
tareas.
● Fuentes de apoyo personal y asesoramiento.
● Técnicas de manejo del estrés.</v>
      </c>
      <c r="E25" s="190">
        <f>'3.Todas las competencia(Fuente'!E452</f>
        <v>0</v>
      </c>
      <c r="F25" s="17" t="str">
        <f>'3.Todas las competencia(Fuente'!F452</f>
        <v>• Provide evidence of and demonstrate good performance in stressful situations.
• Demonstrate supporting knowledge.</v>
      </c>
      <c r="G25" s="17" t="str">
        <f>'3.Todas las competencia(Fuente'!G452</f>
        <v xml:space="preserve">• Evidence portfolio assessment. 
• Accreditation of prior qualification and experience.
• Testimony from peers or supervisors
</v>
      </c>
      <c r="H25" s="17">
        <f>'3.Todas las competencia(Fuente'!H452</f>
        <v>0</v>
      </c>
    </row>
    <row r="26" spans="1:8" ht="72" x14ac:dyDescent="0.3">
      <c r="A26" s="347" t="str">
        <f>'3.Todas las competencia(Fuente'!A453</f>
        <v>APC 06</v>
      </c>
      <c r="B26" s="407" t="str">
        <f>'3.Todas las competencia(Fuente'!B453</f>
        <v>Hacer el mejor uso de recursos limitados.</v>
      </c>
      <c r="C26" s="17" t="str">
        <f>'3.Todas las competencia(Fuente'!C453</f>
        <v>● Adoptar enfoques creativos para implementar planes con recursos
limitados (humanos, financie os, técnicos).
● Ser ahorrativo y evitar el desperdicio y el uso innecesario de recursos.
● Buscar soluciones sostenibles y de bajo costo.</v>
      </c>
      <c r="D26" s="17" t="str">
        <f>'3.Todas las competencia(Fuente'!D453</f>
        <v>● Fuentes de bajo costo / recursos y apoyo
gratuito.
● Opciones para la minimización de residuos.</v>
      </c>
      <c r="E26" s="190">
        <f>'3.Todas las competencia(Fuente'!E453</f>
        <v>0</v>
      </c>
      <c r="F26" s="17" t="str">
        <f>'3.Todas las competencia(Fuente'!F453</f>
        <v>• Provide evidence of making effective use of limited resources and of finding creative solutions to resource shortages.
• Demonstrate supporting knowledge.</v>
      </c>
      <c r="G26" s="17" t="str">
        <f>'3.Todas las competencia(Fuente'!G453</f>
        <v xml:space="preserve">• Evidence portfolio assessment. 
• Accreditation of prior qualification and experience.
• Testimony from peers or supervisors
</v>
      </c>
      <c r="H26" s="17">
        <f>'3.Todas las competencia(Fuente'!H453</f>
        <v>0</v>
      </c>
    </row>
    <row r="27" spans="1:8" ht="86.4" x14ac:dyDescent="0.3">
      <c r="A27" s="347" t="str">
        <f>'3.Todas las competencia(Fuente'!A454</f>
        <v>APC 07</v>
      </c>
      <c r="B27" s="407" t="str">
        <f>'3.Todas las competencia(Fuente'!B454</f>
        <v>Adoptar una actitud positiva al aprendizaje y el
desarrollo personal.</v>
      </c>
      <c r="C27" s="17" t="str">
        <f>'3.Todas las competencia(Fuente'!C454</f>
        <v>● Buscar y aprender nueva información y habilidades, así como aprender
de otros.
● Buscar oportunidades de desarrollo personal y profesional.
● Ser un participante activo en acciones de capacitación y aprendizaje.
● Participar en actividades de aprendizaje “no formales” como la tutoría y
las comunidades de práctica.</v>
      </c>
      <c r="D27" s="17" t="str">
        <f>'3.Todas las competencia(Fuente'!D454</f>
        <v>● Fuentes de información y conocimiento
(incluyendo en línea).
● Oportunidades de aprendizaje y formación.</v>
      </c>
      <c r="E27" s="190">
        <f>'3.Todas las competencia(Fuente'!E454</f>
        <v>0</v>
      </c>
      <c r="F27" s="17" t="str">
        <f>'3.Todas las competencia(Fuente'!F454</f>
        <v>• Provide evidence of active engagement and progress in personal and professional development.
• Demonstrate supporting knowledge.</v>
      </c>
      <c r="G27" s="17" t="str">
        <f>'3.Todas las competencia(Fuente'!G454</f>
        <v xml:space="preserve">• Evidence portfolio assessment. 
• Accreditation of prior qualification and experience.
• Testimony from peers or supervisors
</v>
      </c>
      <c r="H27" s="16">
        <f>'3.Todas las competencia(Fuente'!H454</f>
        <v>0</v>
      </c>
    </row>
    <row r="28" spans="1:8" ht="86.4" x14ac:dyDescent="0.3">
      <c r="A28" s="347" t="str">
        <f>'3.Todas las competencia(Fuente'!A455</f>
        <v>APC 08</v>
      </c>
      <c r="B28" s="407" t="str">
        <f>'3.Todas las competencia(Fuente'!B455</f>
        <v>Demostrar compromiso hacia la transparencia y
participación.</v>
      </c>
      <c r="C28" s="17" t="str">
        <f>'3.Todas las competencia(Fuente'!C455</f>
        <v>● Adoptar un enfoque de trabajo abierto e inclusivo.
● Compartir información abiertamente siempre que sea posible.
● Ser transparente sobre las decisiones y la forma como se toman.
● Identificar e involucrar a los acto es con interés en los recursos, en
planes y en las decisiones.
● Estar disponible y accesible para colegas y actores interesados.</v>
      </c>
      <c r="D28" s="17" t="str">
        <f>'3.Todas las competencia(Fuente'!D455</f>
        <v>● Grupos de interés con interés en las áreas
protegidas y sus recursos.
● Enfoques y técnicas participativas.</v>
      </c>
      <c r="E28" s="190">
        <f>'3.Todas las competencia(Fuente'!E455</f>
        <v>0</v>
      </c>
      <c r="F28" s="17" t="str">
        <f>'3.Todas las competencia(Fuente'!F455</f>
        <v>• Provide evidence of and demonstrate and open and participatory approach and attitude to management and leadership.
• Demonstrate supporting knowledge.</v>
      </c>
      <c r="G28" s="17" t="str">
        <f>'3.Todas las competencia(Fuente'!G455</f>
        <v xml:space="preserve">• Evidence portfolio assessment. 
• Accreditation of prior qualification and experience.
• Testimony from peers or supervisors
</v>
      </c>
      <c r="H28" s="16">
        <f>'3.Todas las competencia(Fuente'!H455</f>
        <v>0</v>
      </c>
    </row>
    <row r="29" spans="1:8" ht="72" x14ac:dyDescent="0.3">
      <c r="A29" s="347" t="str">
        <f>'3.Todas las competencia(Fuente'!A456</f>
        <v>APC 09</v>
      </c>
      <c r="B29" s="407" t="str">
        <f>'3.Todas las competencia(Fuente'!B456</f>
        <v>Facilitar y alentar el trabajo en equipo.</v>
      </c>
      <c r="C29" s="17" t="str">
        <f>'3.Todas las competencia(Fuente'!C456</f>
        <v>● Desarrollar y motivar equipos y fomentar el trabajo conjunto.
● Asegurar que los miembros del equipo entiendan sus roles y tareas.
● Crear un “espíritu de equipo” y un propósito común.
● Fomentar el intercambio de ideas, pensamiento creativo y crítico.</v>
      </c>
      <c r="D29" s="17" t="str">
        <f>'3.Todas las competencia(Fuente'!D456</f>
        <v>● Principios de trabajo y liderazgo en equipo.</v>
      </c>
      <c r="E29" s="190">
        <f>'3.Todas las competencia(Fuente'!E456</f>
        <v>0</v>
      </c>
      <c r="F29" s="17" t="str">
        <f>'3.Todas las competencia(Fuente'!F456</f>
        <v>• Provide evidence of and demonstrate effective team building and support.
• Demonstrate supporting knowledge.</v>
      </c>
      <c r="G29" s="17" t="str">
        <f>'3.Todas las competencia(Fuente'!G456</f>
        <v xml:space="preserve">• Evidence portfolio assessment. 
• Accreditation of prior qualification and experience.
• Testimony from peers or supervisors
</v>
      </c>
      <c r="H29" s="16">
        <f>'3.Todas las competencia(Fuente'!H456</f>
        <v>0</v>
      </c>
    </row>
    <row r="30" spans="1:8" ht="72" x14ac:dyDescent="0.3">
      <c r="A30" s="347" t="str">
        <f>'3.Todas las competencia(Fuente'!A457</f>
        <v>APC 10</v>
      </c>
      <c r="B30" s="407" t="str">
        <f>'3.Todas las competencia(Fuente'!B457</f>
        <v>Apoyar y alentar individuos.</v>
      </c>
      <c r="C30" s="17" t="str">
        <f>'3.Todas las competencia(Fuente'!C457</f>
        <v>● Escuchar a los demás y brindar consejos y críticas constructivas.
● Apoyar a colegas y personal en momentos de estrés y dificultad
Delegar tareas a personas con las habilidades apropiadas.
● Brindar apoyo de mentoría y entrenamiento, así como alentar a otros
para aprender y desarrollarse.</v>
      </c>
      <c r="D30" s="17" t="str">
        <f>'3.Todas las competencia(Fuente'!D457</f>
        <v>● Principios y prácticas de manejo supervisado.
● Principios y prácticas de asesoría personal y
profesional.</v>
      </c>
      <c r="E30" s="190">
        <f>'3.Todas las competencia(Fuente'!E457</f>
        <v>0</v>
      </c>
      <c r="F30" s="17" t="str">
        <f>'3.Todas las competencia(Fuente'!F457</f>
        <v>• Provide evidence of and demonstrate a supportive and encouraging attitude towards co workers.
• Demonstrate supporting knowledge.</v>
      </c>
      <c r="G30" s="17" t="str">
        <f>'3.Todas las competencia(Fuente'!G457</f>
        <v xml:space="preserve">• Evidence portfolio assessment. 
• Accreditation of prior qualification and experience.
• Testimony from peers or supervisors
</v>
      </c>
      <c r="H30" s="16">
        <f>'3.Todas las competencia(Fuente'!H457</f>
        <v>0</v>
      </c>
    </row>
  </sheetData>
  <sheetProtection algorithmName="SHA-512" hashValue="jWAjuD3iSKomndS+SN633vDOjMIqyqVrv0oYFH4JQ35RQ567rqcYVeV2jI9O/Cq3Hbg4wZGmfh7LhoHVZfQ8gQ==" saltValue="Cl1qVkm4kmI9V+xyKdiBDA==" spinCount="100000" sheet="1" objects="1" scenarios="1" autoFilter="0"/>
  <mergeCells count="1">
    <mergeCell ref="F18:H18"/>
  </mergeCells>
  <pageMargins left="0.23622047244094491" right="0.23622047244094491" top="0.39370078740157483" bottom="0.39370078740157483" header="0.31496062992125984" footer="0.31496062992125984"/>
  <pageSetup paperSize="9" orientation="landscape" horizontalDpi="4294967293" r:id="rId1"/>
  <headerFooter>
    <oddFooter>&amp;CCompetence details Level A. 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sheetPr>
  <dimension ref="A1"/>
  <sheetViews>
    <sheetView showGridLines="0" showZeros="0" zoomScale="80" zoomScaleNormal="80" workbookViewId="0">
      <selection activeCell="J69" sqref="J69"/>
    </sheetView>
  </sheetViews>
  <sheetFormatPr defaultColWidth="9.109375" defaultRowHeight="14.4" x14ac:dyDescent="0.3"/>
  <sheetData/>
  <sheetProtection autoFilter="0"/>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H8"/>
  <sheetViews>
    <sheetView showGridLines="0" showZeros="0" zoomScale="60" zoomScaleNormal="60" workbookViewId="0">
      <selection activeCell="D4" sqref="D4"/>
    </sheetView>
  </sheetViews>
  <sheetFormatPr defaultColWidth="9.109375" defaultRowHeight="14.4" x14ac:dyDescent="0.3"/>
  <cols>
    <col min="1" max="1" width="22" style="5" customWidth="1"/>
    <col min="2" max="2" width="25.88671875" style="5" customWidth="1"/>
    <col min="3" max="3" width="51.44140625" style="5" customWidth="1"/>
    <col min="4" max="4" width="40.77734375" style="5" customWidth="1"/>
    <col min="5" max="5" width="33.77734375" style="5" customWidth="1"/>
    <col min="6" max="6" width="30.5546875" style="5" customWidth="1"/>
    <col min="7" max="7" width="36.21875" style="5" customWidth="1"/>
    <col min="8" max="8" width="33.44140625" style="5" customWidth="1"/>
    <col min="9" max="258" width="9.109375" style="5"/>
    <col min="259" max="259" width="70.109375" style="5" customWidth="1"/>
    <col min="260" max="260" width="56.44140625" style="5" customWidth="1"/>
    <col min="261" max="514" width="9.109375" style="5"/>
    <col min="515" max="515" width="70.109375" style="5" customWidth="1"/>
    <col min="516" max="516" width="56.44140625" style="5" customWidth="1"/>
    <col min="517" max="770" width="9.109375" style="5"/>
    <col min="771" max="771" width="70.109375" style="5" customWidth="1"/>
    <col min="772" max="772" width="56.44140625" style="5" customWidth="1"/>
    <col min="773" max="1026" width="9.109375" style="5"/>
    <col min="1027" max="1027" width="70.109375" style="5" customWidth="1"/>
    <col min="1028" max="1028" width="56.44140625" style="5" customWidth="1"/>
    <col min="1029" max="1282" width="9.109375" style="5"/>
    <col min="1283" max="1283" width="70.109375" style="5" customWidth="1"/>
    <col min="1284" max="1284" width="56.44140625" style="5" customWidth="1"/>
    <col min="1285" max="1538" width="9.109375" style="5"/>
    <col min="1539" max="1539" width="70.109375" style="5" customWidth="1"/>
    <col min="1540" max="1540" width="56.44140625" style="5" customWidth="1"/>
    <col min="1541" max="1794" width="9.109375" style="5"/>
    <col min="1795" max="1795" width="70.109375" style="5" customWidth="1"/>
    <col min="1796" max="1796" width="56.44140625" style="5" customWidth="1"/>
    <col min="1797" max="2050" width="9.109375" style="5"/>
    <col min="2051" max="2051" width="70.109375" style="5" customWidth="1"/>
    <col min="2052" max="2052" width="56.44140625" style="5" customWidth="1"/>
    <col min="2053" max="2306" width="9.109375" style="5"/>
    <col min="2307" max="2307" width="70.109375" style="5" customWidth="1"/>
    <col min="2308" max="2308" width="56.44140625" style="5" customWidth="1"/>
    <col min="2309" max="2562" width="9.109375" style="5"/>
    <col min="2563" max="2563" width="70.109375" style="5" customWidth="1"/>
    <col min="2564" max="2564" width="56.44140625" style="5" customWidth="1"/>
    <col min="2565" max="2818" width="9.109375" style="5"/>
    <col min="2819" max="2819" width="70.109375" style="5" customWidth="1"/>
    <col min="2820" max="2820" width="56.44140625" style="5" customWidth="1"/>
    <col min="2821" max="3074" width="9.109375" style="5"/>
    <col min="3075" max="3075" width="70.109375" style="5" customWidth="1"/>
    <col min="3076" max="3076" width="56.44140625" style="5" customWidth="1"/>
    <col min="3077" max="3330" width="9.109375" style="5"/>
    <col min="3331" max="3331" width="70.109375" style="5" customWidth="1"/>
    <col min="3332" max="3332" width="56.44140625" style="5" customWidth="1"/>
    <col min="3333" max="3586" width="9.109375" style="5"/>
    <col min="3587" max="3587" width="70.109375" style="5" customWidth="1"/>
    <col min="3588" max="3588" width="56.44140625" style="5" customWidth="1"/>
    <col min="3589" max="3842" width="9.109375" style="5"/>
    <col min="3843" max="3843" width="70.109375" style="5" customWidth="1"/>
    <col min="3844" max="3844" width="56.44140625" style="5" customWidth="1"/>
    <col min="3845" max="4098" width="9.109375" style="5"/>
    <col min="4099" max="4099" width="70.109375" style="5" customWidth="1"/>
    <col min="4100" max="4100" width="56.44140625" style="5" customWidth="1"/>
    <col min="4101" max="4354" width="9.109375" style="5"/>
    <col min="4355" max="4355" width="70.109375" style="5" customWidth="1"/>
    <col min="4356" max="4356" width="56.44140625" style="5" customWidth="1"/>
    <col min="4357" max="4610" width="9.109375" style="5"/>
    <col min="4611" max="4611" width="70.109375" style="5" customWidth="1"/>
    <col min="4612" max="4612" width="56.44140625" style="5" customWidth="1"/>
    <col min="4613" max="4866" width="9.109375" style="5"/>
    <col min="4867" max="4867" width="70.109375" style="5" customWidth="1"/>
    <col min="4868" max="4868" width="56.44140625" style="5" customWidth="1"/>
    <col min="4869" max="5122" width="9.109375" style="5"/>
    <col min="5123" max="5123" width="70.109375" style="5" customWidth="1"/>
    <col min="5124" max="5124" width="56.44140625" style="5" customWidth="1"/>
    <col min="5125" max="5378" width="9.109375" style="5"/>
    <col min="5379" max="5379" width="70.109375" style="5" customWidth="1"/>
    <col min="5380" max="5380" width="56.44140625" style="5" customWidth="1"/>
    <col min="5381" max="5634" width="9.109375" style="5"/>
    <col min="5635" max="5635" width="70.109375" style="5" customWidth="1"/>
    <col min="5636" max="5636" width="56.44140625" style="5" customWidth="1"/>
    <col min="5637" max="5890" width="9.109375" style="5"/>
    <col min="5891" max="5891" width="70.109375" style="5" customWidth="1"/>
    <col min="5892" max="5892" width="56.44140625" style="5" customWidth="1"/>
    <col min="5893" max="6146" width="9.109375" style="5"/>
    <col min="6147" max="6147" width="70.109375" style="5" customWidth="1"/>
    <col min="6148" max="6148" width="56.44140625" style="5" customWidth="1"/>
    <col min="6149" max="6402" width="9.109375" style="5"/>
    <col min="6403" max="6403" width="70.109375" style="5" customWidth="1"/>
    <col min="6404" max="6404" width="56.44140625" style="5" customWidth="1"/>
    <col min="6405" max="6658" width="9.109375" style="5"/>
    <col min="6659" max="6659" width="70.109375" style="5" customWidth="1"/>
    <col min="6660" max="6660" width="56.44140625" style="5" customWidth="1"/>
    <col min="6661" max="6914" width="9.109375" style="5"/>
    <col min="6915" max="6915" width="70.109375" style="5" customWidth="1"/>
    <col min="6916" max="6916" width="56.44140625" style="5" customWidth="1"/>
    <col min="6917" max="7170" width="9.109375" style="5"/>
    <col min="7171" max="7171" width="70.109375" style="5" customWidth="1"/>
    <col min="7172" max="7172" width="56.44140625" style="5" customWidth="1"/>
    <col min="7173" max="7426" width="9.109375" style="5"/>
    <col min="7427" max="7427" width="70.109375" style="5" customWidth="1"/>
    <col min="7428" max="7428" width="56.44140625" style="5" customWidth="1"/>
    <col min="7429" max="7682" width="9.109375" style="5"/>
    <col min="7683" max="7683" width="70.109375" style="5" customWidth="1"/>
    <col min="7684" max="7684" width="56.44140625" style="5" customWidth="1"/>
    <col min="7685" max="7938" width="9.109375" style="5"/>
    <col min="7939" max="7939" width="70.109375" style="5" customWidth="1"/>
    <col min="7940" max="7940" width="56.44140625" style="5" customWidth="1"/>
    <col min="7941" max="8194" width="9.109375" style="5"/>
    <col min="8195" max="8195" width="70.109375" style="5" customWidth="1"/>
    <col min="8196" max="8196" width="56.44140625" style="5" customWidth="1"/>
    <col min="8197" max="8450" width="9.109375" style="5"/>
    <col min="8451" max="8451" width="70.109375" style="5" customWidth="1"/>
    <col min="8452" max="8452" width="56.44140625" style="5" customWidth="1"/>
    <col min="8453" max="8706" width="9.109375" style="5"/>
    <col min="8707" max="8707" width="70.109375" style="5" customWidth="1"/>
    <col min="8708" max="8708" width="56.44140625" style="5" customWidth="1"/>
    <col min="8709" max="8962" width="9.109375" style="5"/>
    <col min="8963" max="8963" width="70.109375" style="5" customWidth="1"/>
    <col min="8964" max="8964" width="56.44140625" style="5" customWidth="1"/>
    <col min="8965" max="9218" width="9.109375" style="5"/>
    <col min="9219" max="9219" width="70.109375" style="5" customWidth="1"/>
    <col min="9220" max="9220" width="56.44140625" style="5" customWidth="1"/>
    <col min="9221" max="9474" width="9.109375" style="5"/>
    <col min="9475" max="9475" width="70.109375" style="5" customWidth="1"/>
    <col min="9476" max="9476" width="56.44140625" style="5" customWidth="1"/>
    <col min="9477" max="9730" width="9.109375" style="5"/>
    <col min="9731" max="9731" width="70.109375" style="5" customWidth="1"/>
    <col min="9732" max="9732" width="56.44140625" style="5" customWidth="1"/>
    <col min="9733" max="9986" width="9.109375" style="5"/>
    <col min="9987" max="9987" width="70.109375" style="5" customWidth="1"/>
    <col min="9988" max="9988" width="56.44140625" style="5" customWidth="1"/>
    <col min="9989" max="10242" width="9.109375" style="5"/>
    <col min="10243" max="10243" width="70.109375" style="5" customWidth="1"/>
    <col min="10244" max="10244" width="56.44140625" style="5" customWidth="1"/>
    <col min="10245" max="10498" width="9.109375" style="5"/>
    <col min="10499" max="10499" width="70.109375" style="5" customWidth="1"/>
    <col min="10500" max="10500" width="56.44140625" style="5" customWidth="1"/>
    <col min="10501" max="10754" width="9.109375" style="5"/>
    <col min="10755" max="10755" width="70.109375" style="5" customWidth="1"/>
    <col min="10756" max="10756" width="56.44140625" style="5" customWidth="1"/>
    <col min="10757" max="11010" width="9.109375" style="5"/>
    <col min="11011" max="11011" width="70.109375" style="5" customWidth="1"/>
    <col min="11012" max="11012" width="56.44140625" style="5" customWidth="1"/>
    <col min="11013" max="11266" width="9.109375" style="5"/>
    <col min="11267" max="11267" width="70.109375" style="5" customWidth="1"/>
    <col min="11268" max="11268" width="56.44140625" style="5" customWidth="1"/>
    <col min="11269" max="11522" width="9.109375" style="5"/>
    <col min="11523" max="11523" width="70.109375" style="5" customWidth="1"/>
    <col min="11524" max="11524" width="56.44140625" style="5" customWidth="1"/>
    <col min="11525" max="11778" width="9.109375" style="5"/>
    <col min="11779" max="11779" width="70.109375" style="5" customWidth="1"/>
    <col min="11780" max="11780" width="56.44140625" style="5" customWidth="1"/>
    <col min="11781" max="12034" width="9.109375" style="5"/>
    <col min="12035" max="12035" width="70.109375" style="5" customWidth="1"/>
    <col min="12036" max="12036" width="56.44140625" style="5" customWidth="1"/>
    <col min="12037" max="12290" width="9.109375" style="5"/>
    <col min="12291" max="12291" width="70.109375" style="5" customWidth="1"/>
    <col min="12292" max="12292" width="56.44140625" style="5" customWidth="1"/>
    <col min="12293" max="12546" width="9.109375" style="5"/>
    <col min="12547" max="12547" width="70.109375" style="5" customWidth="1"/>
    <col min="12548" max="12548" width="56.44140625" style="5" customWidth="1"/>
    <col min="12549" max="12802" width="9.109375" style="5"/>
    <col min="12803" max="12803" width="70.109375" style="5" customWidth="1"/>
    <col min="12804" max="12804" width="56.44140625" style="5" customWidth="1"/>
    <col min="12805" max="13058" width="9.109375" style="5"/>
    <col min="13059" max="13059" width="70.109375" style="5" customWidth="1"/>
    <col min="13060" max="13060" width="56.44140625" style="5" customWidth="1"/>
    <col min="13061" max="13314" width="9.109375" style="5"/>
    <col min="13315" max="13315" width="70.109375" style="5" customWidth="1"/>
    <col min="13316" max="13316" width="56.44140625" style="5" customWidth="1"/>
    <col min="13317" max="13570" width="9.109375" style="5"/>
    <col min="13571" max="13571" width="70.109375" style="5" customWidth="1"/>
    <col min="13572" max="13572" width="56.44140625" style="5" customWidth="1"/>
    <col min="13573" max="13826" width="9.109375" style="5"/>
    <col min="13827" max="13827" width="70.109375" style="5" customWidth="1"/>
    <col min="13828" max="13828" width="56.44140625" style="5" customWidth="1"/>
    <col min="13829" max="14082" width="9.109375" style="5"/>
    <col min="14083" max="14083" width="70.109375" style="5" customWidth="1"/>
    <col min="14084" max="14084" width="56.44140625" style="5" customWidth="1"/>
    <col min="14085" max="14338" width="9.109375" style="5"/>
    <col min="14339" max="14339" width="70.109375" style="5" customWidth="1"/>
    <col min="14340" max="14340" width="56.44140625" style="5" customWidth="1"/>
    <col min="14341" max="14594" width="9.109375" style="5"/>
    <col min="14595" max="14595" width="70.109375" style="5" customWidth="1"/>
    <col min="14596" max="14596" width="56.44140625" style="5" customWidth="1"/>
    <col min="14597" max="14850" width="9.109375" style="5"/>
    <col min="14851" max="14851" width="70.109375" style="5" customWidth="1"/>
    <col min="14852" max="14852" width="56.44140625" style="5" customWidth="1"/>
    <col min="14853" max="15106" width="9.109375" style="5"/>
    <col min="15107" max="15107" width="70.109375" style="5" customWidth="1"/>
    <col min="15108" max="15108" width="56.44140625" style="5" customWidth="1"/>
    <col min="15109" max="15362" width="9.109375" style="5"/>
    <col min="15363" max="15363" width="70.109375" style="5" customWidth="1"/>
    <col min="15364" max="15364" width="56.44140625" style="5" customWidth="1"/>
    <col min="15365" max="15618" width="9.109375" style="5"/>
    <col min="15619" max="15619" width="70.109375" style="5" customWidth="1"/>
    <col min="15620" max="15620" width="56.44140625" style="5" customWidth="1"/>
    <col min="15621" max="15874" width="9.109375" style="5"/>
    <col min="15875" max="15875" width="70.109375" style="5" customWidth="1"/>
    <col min="15876" max="15876" width="56.44140625" style="5" customWidth="1"/>
    <col min="15877" max="16130" width="9.109375" style="5"/>
    <col min="16131" max="16131" width="70.109375" style="5" customWidth="1"/>
    <col min="16132" max="16132" width="56.44140625" style="5" customWidth="1"/>
    <col min="16133" max="16384" width="9.109375" style="5"/>
  </cols>
  <sheetData>
    <row r="1" spans="1:8" ht="37.5" customHeight="1" x14ac:dyDescent="0.7">
      <c r="A1" s="423" t="s">
        <v>1925</v>
      </c>
      <c r="B1" s="423"/>
      <c r="C1" s="423"/>
      <c r="D1" s="423"/>
      <c r="E1" s="423"/>
      <c r="F1" s="423"/>
      <c r="G1" s="423"/>
      <c r="H1" s="423"/>
    </row>
    <row r="2" spans="1:8" ht="31.5" customHeight="1" x14ac:dyDescent="0.35">
      <c r="A2" s="195"/>
      <c r="B2" s="195"/>
      <c r="C2" s="195"/>
      <c r="D2" s="420" t="s">
        <v>1926</v>
      </c>
      <c r="E2" s="421"/>
      <c r="F2" s="421"/>
      <c r="G2" s="422"/>
      <c r="H2" s="196"/>
    </row>
    <row r="3" spans="1:8" ht="37.5" customHeight="1" x14ac:dyDescent="0.3">
      <c r="A3" s="197" t="s">
        <v>1927</v>
      </c>
      <c r="B3" s="197" t="s">
        <v>1928</v>
      </c>
      <c r="C3" s="197" t="s">
        <v>1929</v>
      </c>
      <c r="D3" s="198" t="s">
        <v>1930</v>
      </c>
      <c r="E3" s="199" t="s">
        <v>1931</v>
      </c>
      <c r="F3" s="200" t="s">
        <v>1932</v>
      </c>
      <c r="G3" s="201" t="s">
        <v>1933</v>
      </c>
      <c r="H3" s="202" t="s">
        <v>1934</v>
      </c>
    </row>
    <row r="4" spans="1:8" ht="210" customHeight="1" x14ac:dyDescent="0.3">
      <c r="A4" s="209" t="s">
        <v>1935</v>
      </c>
      <c r="B4" s="197" t="s">
        <v>1936</v>
      </c>
      <c r="C4" s="203" t="s">
        <v>1937</v>
      </c>
      <c r="D4" s="204" t="s">
        <v>1938</v>
      </c>
      <c r="E4" s="205" t="s">
        <v>1939</v>
      </c>
      <c r="F4" s="206" t="s">
        <v>1940</v>
      </c>
      <c r="G4" s="207" t="s">
        <v>1941</v>
      </c>
      <c r="H4" s="208" t="s">
        <v>1942</v>
      </c>
    </row>
    <row r="5" spans="1:8" ht="195" customHeight="1" x14ac:dyDescent="0.3">
      <c r="A5" s="209" t="s">
        <v>1943</v>
      </c>
      <c r="B5" s="197" t="s">
        <v>1944</v>
      </c>
      <c r="C5" s="203" t="s">
        <v>1945</v>
      </c>
      <c r="D5" s="204" t="s">
        <v>1946</v>
      </c>
      <c r="E5" s="205" t="s">
        <v>1947</v>
      </c>
      <c r="F5" s="206" t="s">
        <v>1948</v>
      </c>
      <c r="G5" s="207" t="s">
        <v>1949</v>
      </c>
      <c r="H5" s="208" t="s">
        <v>1950</v>
      </c>
    </row>
    <row r="6" spans="1:8" ht="212.25" customHeight="1" x14ac:dyDescent="0.3">
      <c r="A6" s="209" t="s">
        <v>1951</v>
      </c>
      <c r="B6" s="197" t="s">
        <v>1952</v>
      </c>
      <c r="C6" s="203" t="s">
        <v>1953</v>
      </c>
      <c r="D6" s="204" t="s">
        <v>1954</v>
      </c>
      <c r="E6" s="205" t="s">
        <v>1955</v>
      </c>
      <c r="F6" s="206" t="s">
        <v>1956</v>
      </c>
      <c r="G6" s="207" t="s">
        <v>1957</v>
      </c>
      <c r="H6" s="208" t="s">
        <v>1958</v>
      </c>
    </row>
    <row r="7" spans="1:8" ht="192" customHeight="1" x14ac:dyDescent="0.3">
      <c r="A7" s="209" t="s">
        <v>1959</v>
      </c>
      <c r="B7" s="197" t="s">
        <v>1960</v>
      </c>
      <c r="C7" s="203" t="s">
        <v>1961</v>
      </c>
      <c r="D7" s="204" t="s">
        <v>1962</v>
      </c>
      <c r="E7" s="205" t="s">
        <v>1963</v>
      </c>
      <c r="F7" s="206" t="s">
        <v>1964</v>
      </c>
      <c r="G7" s="207" t="s">
        <v>1965</v>
      </c>
      <c r="H7" s="208" t="s">
        <v>1966</v>
      </c>
    </row>
    <row r="8" spans="1:8" ht="72" x14ac:dyDescent="0.3">
      <c r="A8" s="209" t="s">
        <v>1967</v>
      </c>
      <c r="B8" s="197" t="s">
        <v>1968</v>
      </c>
      <c r="C8" s="203" t="s">
        <v>1969</v>
      </c>
      <c r="D8" s="204" t="s">
        <v>1970</v>
      </c>
      <c r="E8" s="205" t="s">
        <v>1971</v>
      </c>
      <c r="F8" s="206" t="s">
        <v>1971</v>
      </c>
      <c r="G8" s="207" t="s">
        <v>1971</v>
      </c>
      <c r="H8" s="208" t="s">
        <v>1972</v>
      </c>
    </row>
  </sheetData>
  <sheetProtection autoFilter="0"/>
  <mergeCells count="2">
    <mergeCell ref="D2:G2"/>
    <mergeCell ref="A1:H1"/>
  </mergeCells>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F24"/>
  <sheetViews>
    <sheetView showGridLines="0" showZeros="0" zoomScale="50" zoomScaleNormal="50" workbookViewId="0">
      <selection activeCell="B34" sqref="B34"/>
    </sheetView>
  </sheetViews>
  <sheetFormatPr defaultColWidth="9.109375" defaultRowHeight="14.4" x14ac:dyDescent="0.3"/>
  <cols>
    <col min="1" max="1" width="47.44140625" customWidth="1"/>
    <col min="2" max="2" width="50.109375" customWidth="1"/>
    <col min="3" max="3" width="46.109375" customWidth="1"/>
    <col min="4" max="4" width="53.5546875" customWidth="1"/>
    <col min="5" max="5" width="46.44140625" customWidth="1"/>
    <col min="6" max="6" width="51.88671875" customWidth="1"/>
  </cols>
  <sheetData>
    <row r="1" spans="1:6" ht="27" customHeight="1" x14ac:dyDescent="0.3">
      <c r="A1" s="251"/>
      <c r="B1" s="251"/>
      <c r="C1" s="428" t="s">
        <v>1973</v>
      </c>
      <c r="D1" s="429"/>
      <c r="E1" s="429"/>
      <c r="F1" s="429"/>
    </row>
    <row r="2" spans="1:6" ht="108" customHeight="1" x14ac:dyDescent="0.3">
      <c r="A2" s="255" t="s">
        <v>1974</v>
      </c>
      <c r="B2" s="255" t="s">
        <v>1975</v>
      </c>
      <c r="C2" s="249" t="s">
        <v>1976</v>
      </c>
      <c r="D2" s="238" t="s">
        <v>2060</v>
      </c>
      <c r="E2" s="238" t="s">
        <v>1978</v>
      </c>
      <c r="F2" s="238" t="s">
        <v>1979</v>
      </c>
    </row>
    <row r="3" spans="1:6" ht="72.75" customHeight="1" x14ac:dyDescent="0.3">
      <c r="A3" s="254" t="s">
        <v>839</v>
      </c>
      <c r="B3" s="254" t="s">
        <v>1980</v>
      </c>
      <c r="C3" s="250" t="s">
        <v>1981</v>
      </c>
      <c r="D3" s="250" t="s">
        <v>1981</v>
      </c>
      <c r="E3" s="250" t="s">
        <v>1981</v>
      </c>
      <c r="F3" s="250" t="s">
        <v>1981</v>
      </c>
    </row>
    <row r="4" spans="1:6" ht="105" customHeight="1" x14ac:dyDescent="0.3">
      <c r="A4" s="252" t="s">
        <v>1982</v>
      </c>
      <c r="B4" s="253" t="s">
        <v>1983</v>
      </c>
      <c r="C4" s="380" t="s">
        <v>1984</v>
      </c>
      <c r="D4" s="380" t="s">
        <v>1985</v>
      </c>
      <c r="E4" s="415" t="s">
        <v>1986</v>
      </c>
      <c r="F4" s="415" t="s">
        <v>1986</v>
      </c>
    </row>
    <row r="5" spans="1:6" ht="109.5" customHeight="1" x14ac:dyDescent="0.3">
      <c r="A5" s="243" t="s">
        <v>1987</v>
      </c>
      <c r="B5" s="236" t="s">
        <v>1988</v>
      </c>
      <c r="C5" s="380" t="s">
        <v>1989</v>
      </c>
      <c r="D5" s="380" t="s">
        <v>1990</v>
      </c>
      <c r="E5" s="415" t="s">
        <v>1986</v>
      </c>
      <c r="F5" s="415" t="s">
        <v>1986</v>
      </c>
    </row>
    <row r="6" spans="1:6" ht="126" customHeight="1" x14ac:dyDescent="0.3">
      <c r="A6" s="243" t="s">
        <v>1991</v>
      </c>
      <c r="B6" s="236" t="s">
        <v>1992</v>
      </c>
      <c r="C6" s="380" t="s">
        <v>1993</v>
      </c>
      <c r="D6" s="380" t="s">
        <v>1994</v>
      </c>
      <c r="E6" s="380" t="s">
        <v>1995</v>
      </c>
      <c r="F6" s="380" t="s">
        <v>1996</v>
      </c>
    </row>
    <row r="7" spans="1:6" ht="111" customHeight="1" x14ac:dyDescent="0.3">
      <c r="A7" s="243" t="s">
        <v>1997</v>
      </c>
      <c r="B7" s="236" t="s">
        <v>1998</v>
      </c>
      <c r="C7" s="380" t="s">
        <v>1999</v>
      </c>
      <c r="D7" s="380" t="s">
        <v>2000</v>
      </c>
      <c r="E7" s="380" t="s">
        <v>2001</v>
      </c>
      <c r="F7" s="380" t="s">
        <v>2002</v>
      </c>
    </row>
    <row r="8" spans="1:6" ht="105" x14ac:dyDescent="0.3">
      <c r="A8" s="244" t="s">
        <v>2003</v>
      </c>
      <c r="B8" s="396" t="s">
        <v>2004</v>
      </c>
      <c r="C8" s="383" t="s">
        <v>2005</v>
      </c>
      <c r="D8" s="383" t="s">
        <v>2006</v>
      </c>
      <c r="E8" s="383" t="s">
        <v>2007</v>
      </c>
      <c r="F8" s="383" t="s">
        <v>2008</v>
      </c>
    </row>
    <row r="9" spans="1:6" ht="85.5" customHeight="1" x14ac:dyDescent="0.3">
      <c r="A9" s="381" t="s">
        <v>2009</v>
      </c>
      <c r="B9" s="416" t="s">
        <v>2010</v>
      </c>
      <c r="C9" s="382" t="s">
        <v>2011</v>
      </c>
      <c r="D9" s="383" t="s">
        <v>2012</v>
      </c>
      <c r="E9" s="383" t="s">
        <v>2013</v>
      </c>
      <c r="F9" s="383" t="s">
        <v>2014</v>
      </c>
    </row>
    <row r="10" spans="1:6" ht="61.5" customHeight="1" x14ac:dyDescent="0.3">
      <c r="A10" s="434" t="s">
        <v>2015</v>
      </c>
      <c r="B10" s="436" t="s">
        <v>2016</v>
      </c>
      <c r="C10" s="430" t="s">
        <v>1973</v>
      </c>
      <c r="D10" s="431"/>
      <c r="E10" s="431"/>
      <c r="F10" s="431"/>
    </row>
    <row r="11" spans="1:6" ht="64.5" customHeight="1" x14ac:dyDescent="0.3">
      <c r="A11" s="435"/>
      <c r="B11" s="437"/>
      <c r="C11" s="257" t="s">
        <v>1976</v>
      </c>
      <c r="D11" s="258" t="s">
        <v>1977</v>
      </c>
      <c r="E11" s="258" t="s">
        <v>1978</v>
      </c>
      <c r="F11" s="258" t="s">
        <v>1979</v>
      </c>
    </row>
    <row r="12" spans="1:6" ht="88.5" customHeight="1" x14ac:dyDescent="0.3">
      <c r="A12" s="247" t="s">
        <v>839</v>
      </c>
      <c r="B12" s="414" t="s">
        <v>1980</v>
      </c>
      <c r="C12" s="256" t="s">
        <v>1981</v>
      </c>
      <c r="D12" s="256" t="s">
        <v>1981</v>
      </c>
      <c r="E12" s="256" t="s">
        <v>1981</v>
      </c>
      <c r="F12" s="256" t="s">
        <v>1981</v>
      </c>
    </row>
    <row r="13" spans="1:6" ht="126" x14ac:dyDescent="0.3">
      <c r="A13" s="245" t="s">
        <v>2017</v>
      </c>
      <c r="B13" s="237" t="s">
        <v>2018</v>
      </c>
      <c r="C13" s="248" t="s">
        <v>2019</v>
      </c>
      <c r="D13" s="248" t="s">
        <v>2020</v>
      </c>
      <c r="E13" s="248" t="s">
        <v>2021</v>
      </c>
      <c r="F13" s="248" t="s">
        <v>2022</v>
      </c>
    </row>
    <row r="14" spans="1:6" ht="105" x14ac:dyDescent="0.3">
      <c r="A14" s="245" t="s">
        <v>2023</v>
      </c>
      <c r="B14" s="237" t="s">
        <v>2024</v>
      </c>
      <c r="C14" s="248" t="s">
        <v>2025</v>
      </c>
      <c r="D14" s="248" t="s">
        <v>2026</v>
      </c>
      <c r="E14" s="248" t="s">
        <v>2027</v>
      </c>
      <c r="F14" s="248" t="s">
        <v>2028</v>
      </c>
    </row>
    <row r="15" spans="1:6" ht="126" x14ac:dyDescent="0.3">
      <c r="A15" s="245" t="s">
        <v>2029</v>
      </c>
      <c r="B15" s="237" t="s">
        <v>2030</v>
      </c>
      <c r="C15" s="248" t="s">
        <v>2031</v>
      </c>
      <c r="D15" s="248" t="s">
        <v>2032</v>
      </c>
      <c r="E15" s="248" t="s">
        <v>2033</v>
      </c>
      <c r="F15" s="248" t="s">
        <v>2034</v>
      </c>
    </row>
    <row r="16" spans="1:6" ht="84" x14ac:dyDescent="0.3">
      <c r="A16" s="245" t="s">
        <v>2035</v>
      </c>
      <c r="B16" s="237" t="s">
        <v>2036</v>
      </c>
      <c r="C16" s="248" t="s">
        <v>2037</v>
      </c>
      <c r="D16" s="248" t="s">
        <v>2038</v>
      </c>
      <c r="E16" s="248" t="s">
        <v>2039</v>
      </c>
      <c r="F16" s="248" t="s">
        <v>2040</v>
      </c>
    </row>
    <row r="17" spans="1:6" ht="129" customHeight="1" x14ac:dyDescent="0.3">
      <c r="A17" s="245" t="s">
        <v>2041</v>
      </c>
      <c r="B17" s="237" t="s">
        <v>2042</v>
      </c>
      <c r="C17" s="248" t="s">
        <v>2043</v>
      </c>
      <c r="D17" s="248" t="s">
        <v>2044</v>
      </c>
      <c r="E17" s="248" t="s">
        <v>2045</v>
      </c>
      <c r="F17" s="248" t="s">
        <v>2046</v>
      </c>
    </row>
    <row r="18" spans="1:6" ht="84" x14ac:dyDescent="0.3">
      <c r="A18" s="245" t="s">
        <v>2047</v>
      </c>
      <c r="B18" s="237" t="s">
        <v>2048</v>
      </c>
      <c r="C18" s="417" t="s">
        <v>1986</v>
      </c>
      <c r="D18" s="417" t="s">
        <v>1986</v>
      </c>
      <c r="E18" s="248" t="s">
        <v>2049</v>
      </c>
      <c r="F18" s="248" t="s">
        <v>2050</v>
      </c>
    </row>
    <row r="19" spans="1:6" ht="63" x14ac:dyDescent="0.3">
      <c r="A19" s="259" t="s">
        <v>2051</v>
      </c>
      <c r="B19" s="260" t="s">
        <v>2052</v>
      </c>
      <c r="C19" s="417" t="s">
        <v>1986</v>
      </c>
      <c r="D19" s="417" t="s">
        <v>1986</v>
      </c>
      <c r="E19" s="248" t="s">
        <v>2053</v>
      </c>
      <c r="F19" s="248" t="s">
        <v>2054</v>
      </c>
    </row>
    <row r="20" spans="1:6" ht="22.5" customHeight="1" x14ac:dyDescent="0.3">
      <c r="A20" s="262"/>
      <c r="B20" s="263"/>
      <c r="C20" s="432" t="s">
        <v>1973</v>
      </c>
      <c r="D20" s="432"/>
      <c r="E20" s="432"/>
      <c r="F20" s="433"/>
    </row>
    <row r="21" spans="1:6" ht="70.5" customHeight="1" x14ac:dyDescent="0.3">
      <c r="A21" s="264" t="s">
        <v>2055</v>
      </c>
      <c r="B21" s="265" t="s">
        <v>2016</v>
      </c>
      <c r="C21" s="266" t="s">
        <v>1976</v>
      </c>
      <c r="D21" s="267" t="s">
        <v>1977</v>
      </c>
      <c r="E21" s="267" t="s">
        <v>1978</v>
      </c>
      <c r="F21" s="267" t="s">
        <v>1979</v>
      </c>
    </row>
    <row r="22" spans="1:6" ht="48" customHeight="1" x14ac:dyDescent="0.3">
      <c r="A22" s="261" t="s">
        <v>839</v>
      </c>
      <c r="B22" s="261"/>
      <c r="C22" s="424" t="s">
        <v>1981</v>
      </c>
      <c r="D22" s="425"/>
      <c r="E22" s="425"/>
      <c r="F22" s="426"/>
    </row>
    <row r="23" spans="1:6" ht="88.5" customHeight="1" x14ac:dyDescent="0.3">
      <c r="A23" s="246" t="s">
        <v>2056</v>
      </c>
      <c r="B23" s="418"/>
      <c r="C23" s="427" t="s">
        <v>2057</v>
      </c>
      <c r="D23" s="427"/>
      <c r="E23" s="427"/>
      <c r="F23" s="427"/>
    </row>
    <row r="24" spans="1:6" ht="67.5" customHeight="1" x14ac:dyDescent="0.3">
      <c r="A24" s="246" t="s">
        <v>2058</v>
      </c>
      <c r="B24" s="419"/>
      <c r="C24" s="427" t="s">
        <v>2059</v>
      </c>
      <c r="D24" s="427"/>
      <c r="E24" s="427"/>
      <c r="F24" s="427"/>
    </row>
  </sheetData>
  <sheetProtection autoFilter="0"/>
  <mergeCells count="8">
    <mergeCell ref="A10:A11"/>
    <mergeCell ref="B10:B11"/>
    <mergeCell ref="C22:F22"/>
    <mergeCell ref="C24:F24"/>
    <mergeCell ref="C23:F23"/>
    <mergeCell ref="C1:F1"/>
    <mergeCell ref="C10:F10"/>
    <mergeCell ref="C20:F20"/>
  </mergeCells>
  <pageMargins left="0.70866141732283472" right="0.70866141732283472" top="0.74803149606299213" bottom="0.74803149606299213" header="0.31496062992125984" footer="0.31496062992125984"/>
  <pageSetup paperSize="9" scale="25" orientation="landscape"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H458"/>
  <sheetViews>
    <sheetView showZeros="0" topLeftCell="A10" zoomScale="70" zoomScaleNormal="70" zoomScaleSheetLayoutView="23" workbookViewId="0">
      <selection activeCell="A12" sqref="A12"/>
    </sheetView>
  </sheetViews>
  <sheetFormatPr defaultColWidth="9.109375" defaultRowHeight="52.5" customHeight="1" outlineLevelRow="4" outlineLevelCol="2" x14ac:dyDescent="0.3"/>
  <cols>
    <col min="1" max="1" width="17.109375" style="51" customWidth="1"/>
    <col min="2" max="2" width="60" customWidth="1" outlineLevel="1"/>
    <col min="3" max="3" width="72.44140625" style="152" customWidth="1" outlineLevel="1"/>
    <col min="4" max="4" width="49.109375" style="153" customWidth="1" outlineLevel="1"/>
    <col min="5" max="5" width="33" style="235" customWidth="1" outlineLevel="1" collapsed="1"/>
    <col min="6" max="7" width="41.5546875" style="152" hidden="1" customWidth="1" outlineLevel="2"/>
    <col min="8" max="8" width="41.5546875" hidden="1" customWidth="1" outlineLevel="2"/>
  </cols>
  <sheetData>
    <row r="1" spans="1:8" ht="87.75" customHeight="1" x14ac:dyDescent="0.3">
      <c r="A1" s="445" t="s">
        <v>1915</v>
      </c>
      <c r="B1" s="446"/>
      <c r="C1" s="446"/>
      <c r="D1" s="446"/>
      <c r="E1" s="447"/>
      <c r="F1" s="450" t="s">
        <v>386</v>
      </c>
      <c r="G1" s="451"/>
      <c r="H1" s="451"/>
    </row>
    <row r="2" spans="1:8" ht="84.75" customHeight="1" x14ac:dyDescent="0.3">
      <c r="A2" s="239" t="s">
        <v>838</v>
      </c>
      <c r="B2" s="239" t="s">
        <v>842</v>
      </c>
      <c r="C2" s="240" t="s">
        <v>1914</v>
      </c>
      <c r="D2" s="105"/>
      <c r="E2" s="224"/>
      <c r="F2" s="454" t="s">
        <v>2061</v>
      </c>
      <c r="G2" s="454" t="s">
        <v>2061</v>
      </c>
      <c r="H2" s="454" t="s">
        <v>2061</v>
      </c>
    </row>
    <row r="3" spans="1:8" s="70" customFormat="1" ht="66.75" customHeight="1" outlineLevel="1" x14ac:dyDescent="0.4">
      <c r="A3" s="68" t="s">
        <v>839</v>
      </c>
      <c r="B3" s="68" t="s">
        <v>843</v>
      </c>
      <c r="C3" s="106" t="s">
        <v>844</v>
      </c>
      <c r="D3" s="107" t="s">
        <v>17</v>
      </c>
      <c r="E3" s="225"/>
      <c r="F3" s="155"/>
      <c r="G3" s="155"/>
      <c r="H3" s="73"/>
    </row>
    <row r="4" spans="1:8" ht="57" customHeight="1" outlineLevel="2" x14ac:dyDescent="0.3">
      <c r="A4" s="58" t="s">
        <v>840</v>
      </c>
      <c r="B4" s="58" t="s">
        <v>841</v>
      </c>
      <c r="C4" s="108" t="s">
        <v>845</v>
      </c>
      <c r="D4" s="108" t="s">
        <v>846</v>
      </c>
      <c r="E4" s="60" t="s">
        <v>1916</v>
      </c>
      <c r="F4" s="444" t="s">
        <v>278</v>
      </c>
      <c r="G4" s="444"/>
      <c r="H4" s="444"/>
    </row>
    <row r="5" spans="1:8" ht="101.25" customHeight="1" outlineLevel="2" x14ac:dyDescent="0.3">
      <c r="A5" s="268" t="s">
        <v>99</v>
      </c>
      <c r="B5" s="268" t="s">
        <v>847</v>
      </c>
      <c r="C5" s="269" t="s">
        <v>849</v>
      </c>
      <c r="D5" s="270" t="s">
        <v>850</v>
      </c>
      <c r="E5" s="271" t="s">
        <v>496</v>
      </c>
      <c r="F5" s="156" t="s">
        <v>221</v>
      </c>
      <c r="G5" s="156" t="s">
        <v>222</v>
      </c>
      <c r="H5" s="61" t="s">
        <v>268</v>
      </c>
    </row>
    <row r="6" spans="1:8" ht="65.25" customHeight="1" outlineLevel="3" x14ac:dyDescent="0.3">
      <c r="A6" s="4" t="s">
        <v>848</v>
      </c>
      <c r="B6" s="4" t="s">
        <v>904</v>
      </c>
      <c r="C6" s="111" t="s">
        <v>851</v>
      </c>
      <c r="D6" s="112" t="s">
        <v>852</v>
      </c>
      <c r="E6" s="214" t="s">
        <v>17</v>
      </c>
      <c r="F6" s="220" t="s">
        <v>244</v>
      </c>
      <c r="G6" s="220" t="s">
        <v>267</v>
      </c>
      <c r="H6" s="222" t="s">
        <v>497</v>
      </c>
    </row>
    <row r="7" spans="1:8" ht="139.5" customHeight="1" outlineLevel="3" x14ac:dyDescent="0.3">
      <c r="A7" s="19" t="s">
        <v>100</v>
      </c>
      <c r="B7" s="82" t="s">
        <v>855</v>
      </c>
      <c r="C7" s="6" t="s">
        <v>854</v>
      </c>
      <c r="D7" s="6" t="s">
        <v>853</v>
      </c>
      <c r="E7" s="226"/>
      <c r="F7" s="6" t="s">
        <v>310</v>
      </c>
      <c r="G7" s="6" t="s">
        <v>666</v>
      </c>
      <c r="H7" s="3"/>
    </row>
    <row r="8" spans="1:8" ht="118.5" customHeight="1" outlineLevel="3" x14ac:dyDescent="0.3">
      <c r="A8" s="19" t="s">
        <v>101</v>
      </c>
      <c r="B8" s="82" t="s">
        <v>856</v>
      </c>
      <c r="C8" s="6" t="s">
        <v>857</v>
      </c>
      <c r="D8" s="6" t="s">
        <v>858</v>
      </c>
      <c r="E8" s="226"/>
      <c r="F8" s="6" t="s">
        <v>387</v>
      </c>
      <c r="G8" s="6" t="s">
        <v>666</v>
      </c>
      <c r="H8" s="3"/>
    </row>
    <row r="9" spans="1:8" ht="186.75" customHeight="1" outlineLevel="3" x14ac:dyDescent="0.3">
      <c r="A9" s="19" t="s">
        <v>102</v>
      </c>
      <c r="B9" s="82" t="s">
        <v>861</v>
      </c>
      <c r="C9" s="6" t="s">
        <v>860</v>
      </c>
      <c r="D9" s="6" t="s">
        <v>859</v>
      </c>
      <c r="E9" s="227"/>
      <c r="F9" s="6" t="s">
        <v>311</v>
      </c>
      <c r="G9" s="6" t="s">
        <v>666</v>
      </c>
      <c r="H9" s="3"/>
    </row>
    <row r="10" spans="1:8" ht="123.75" customHeight="1" outlineLevel="3" x14ac:dyDescent="0.3">
      <c r="A10" s="19" t="s">
        <v>103</v>
      </c>
      <c r="B10" s="82" t="s">
        <v>862</v>
      </c>
      <c r="C10" s="6" t="s">
        <v>863</v>
      </c>
      <c r="D10" s="6" t="s">
        <v>864</v>
      </c>
      <c r="E10" s="227"/>
      <c r="F10" s="6" t="s">
        <v>764</v>
      </c>
      <c r="G10" s="6" t="s">
        <v>666</v>
      </c>
      <c r="H10" s="3"/>
    </row>
    <row r="11" spans="1:8" ht="158.25" customHeight="1" outlineLevel="3" x14ac:dyDescent="0.3">
      <c r="A11" s="19" t="s">
        <v>104</v>
      </c>
      <c r="B11" s="82" t="s">
        <v>867</v>
      </c>
      <c r="C11" s="6" t="s">
        <v>866</v>
      </c>
      <c r="D11" s="6" t="s">
        <v>865</v>
      </c>
      <c r="E11" s="227"/>
      <c r="F11" s="6" t="s">
        <v>763</v>
      </c>
      <c r="G11" s="6" t="s">
        <v>666</v>
      </c>
      <c r="H11" s="3"/>
    </row>
    <row r="12" spans="1:8" ht="156" customHeight="1" outlineLevel="3" x14ac:dyDescent="0.3">
      <c r="A12" s="19" t="s">
        <v>105</v>
      </c>
      <c r="B12" s="82" t="s">
        <v>868</v>
      </c>
      <c r="C12" s="6" t="s">
        <v>869</v>
      </c>
      <c r="D12" s="6" t="s">
        <v>870</v>
      </c>
      <c r="E12" s="227"/>
      <c r="F12" s="6" t="s">
        <v>598</v>
      </c>
      <c r="G12" s="6" t="s">
        <v>666</v>
      </c>
      <c r="H12" s="3"/>
    </row>
    <row r="13" spans="1:8" ht="113.25" customHeight="1" outlineLevel="3" x14ac:dyDescent="0.3">
      <c r="A13" s="19" t="s">
        <v>106</v>
      </c>
      <c r="B13" s="82" t="s">
        <v>871</v>
      </c>
      <c r="C13" s="6" t="s">
        <v>872</v>
      </c>
      <c r="D13" s="6" t="s">
        <v>873</v>
      </c>
      <c r="E13" s="227"/>
      <c r="F13" s="6" t="s">
        <v>492</v>
      </c>
      <c r="G13" s="6" t="s">
        <v>666</v>
      </c>
      <c r="H13" s="3"/>
    </row>
    <row r="14" spans="1:8" ht="81.75" customHeight="1" outlineLevel="3" x14ac:dyDescent="0.3">
      <c r="A14" s="19" t="s">
        <v>266</v>
      </c>
      <c r="B14" s="82" t="s">
        <v>878</v>
      </c>
      <c r="C14" s="6" t="s">
        <v>876</v>
      </c>
      <c r="D14" s="6" t="s">
        <v>874</v>
      </c>
      <c r="E14" s="226"/>
      <c r="F14" s="6" t="s">
        <v>477</v>
      </c>
      <c r="G14" s="6" t="s">
        <v>666</v>
      </c>
      <c r="H14" s="3"/>
    </row>
    <row r="15" spans="1:8" ht="150.75" customHeight="1" outlineLevel="3" x14ac:dyDescent="0.3">
      <c r="A15" s="19" t="s">
        <v>279</v>
      </c>
      <c r="B15" s="82" t="s">
        <v>879</v>
      </c>
      <c r="C15" s="6" t="s">
        <v>877</v>
      </c>
      <c r="D15" s="6" t="s">
        <v>875</v>
      </c>
      <c r="E15" s="226"/>
      <c r="F15" s="6" t="s">
        <v>478</v>
      </c>
      <c r="G15" s="6" t="s">
        <v>666</v>
      </c>
      <c r="H15" s="3"/>
    </row>
    <row r="16" spans="1:8" ht="100.8" outlineLevel="3" x14ac:dyDescent="0.3">
      <c r="A16" s="19" t="s">
        <v>285</v>
      </c>
      <c r="B16" s="82" t="s">
        <v>880</v>
      </c>
      <c r="C16" s="6" t="s">
        <v>883</v>
      </c>
      <c r="D16" s="6" t="s">
        <v>886</v>
      </c>
      <c r="E16" s="226"/>
      <c r="F16" s="6" t="s">
        <v>479</v>
      </c>
      <c r="G16" s="6" t="s">
        <v>666</v>
      </c>
      <c r="H16" s="3"/>
    </row>
    <row r="17" spans="1:8" ht="86.4" outlineLevel="3" x14ac:dyDescent="0.3">
      <c r="A17" s="19" t="s">
        <v>295</v>
      </c>
      <c r="B17" s="82" t="s">
        <v>881</v>
      </c>
      <c r="C17" s="6" t="s">
        <v>884</v>
      </c>
      <c r="D17" s="6" t="s">
        <v>887</v>
      </c>
      <c r="E17" s="226"/>
      <c r="F17" s="6" t="s">
        <v>493</v>
      </c>
      <c r="G17" s="6" t="s">
        <v>666</v>
      </c>
      <c r="H17" s="3"/>
    </row>
    <row r="18" spans="1:8" ht="123" customHeight="1" outlineLevel="3" x14ac:dyDescent="0.3">
      <c r="A18" s="19" t="s">
        <v>463</v>
      </c>
      <c r="B18" s="83" t="s">
        <v>882</v>
      </c>
      <c r="C18" s="6" t="s">
        <v>885</v>
      </c>
      <c r="D18" s="6" t="s">
        <v>888</v>
      </c>
      <c r="E18" s="228"/>
      <c r="F18" s="6" t="s">
        <v>294</v>
      </c>
      <c r="G18" s="6" t="s">
        <v>666</v>
      </c>
      <c r="H18" s="3"/>
    </row>
    <row r="19" spans="1:8" ht="129.6" outlineLevel="3" x14ac:dyDescent="0.3">
      <c r="A19" s="19" t="s">
        <v>464</v>
      </c>
      <c r="B19" s="83" t="s">
        <v>889</v>
      </c>
      <c r="C19" s="6" t="s">
        <v>891</v>
      </c>
      <c r="D19" s="6" t="s">
        <v>893</v>
      </c>
      <c r="E19" s="228"/>
      <c r="F19" s="6" t="s">
        <v>765</v>
      </c>
      <c r="G19" s="6" t="s">
        <v>666</v>
      </c>
      <c r="H19" s="3"/>
    </row>
    <row r="20" spans="1:8" ht="100.8" outlineLevel="3" x14ac:dyDescent="0.3">
      <c r="A20" s="19" t="s">
        <v>470</v>
      </c>
      <c r="B20" s="83" t="s">
        <v>890</v>
      </c>
      <c r="C20" s="6" t="s">
        <v>892</v>
      </c>
      <c r="D20" s="6" t="s">
        <v>894</v>
      </c>
      <c r="E20" s="228"/>
      <c r="F20" s="6" t="s">
        <v>474</v>
      </c>
      <c r="G20" s="6" t="s">
        <v>666</v>
      </c>
      <c r="H20" s="3"/>
    </row>
    <row r="21" spans="1:8" ht="168.75" customHeight="1" outlineLevel="3" x14ac:dyDescent="0.3">
      <c r="A21" s="19" t="s">
        <v>473</v>
      </c>
      <c r="B21" s="82" t="s">
        <v>895</v>
      </c>
      <c r="C21" s="6" t="s">
        <v>897</v>
      </c>
      <c r="D21" s="6" t="s">
        <v>899</v>
      </c>
      <c r="E21" s="226"/>
      <c r="F21" s="6" t="s">
        <v>787</v>
      </c>
      <c r="G21" s="6" t="s">
        <v>666</v>
      </c>
      <c r="H21" s="3"/>
    </row>
    <row r="22" spans="1:8" ht="129.6" outlineLevel="3" x14ac:dyDescent="0.3">
      <c r="A22" s="19" t="s">
        <v>599</v>
      </c>
      <c r="B22" s="82" t="s">
        <v>896</v>
      </c>
      <c r="C22" s="6" t="s">
        <v>898</v>
      </c>
      <c r="D22" s="6" t="s">
        <v>900</v>
      </c>
      <c r="E22" s="226"/>
      <c r="F22" s="6" t="s">
        <v>312</v>
      </c>
      <c r="G22" s="6" t="s">
        <v>666</v>
      </c>
      <c r="H22" s="3"/>
    </row>
    <row r="23" spans="1:8" ht="49.5" customHeight="1" outlineLevel="2" x14ac:dyDescent="0.3">
      <c r="A23" s="58" t="s">
        <v>840</v>
      </c>
      <c r="B23" s="58" t="s">
        <v>841</v>
      </c>
      <c r="C23" s="108" t="s">
        <v>845</v>
      </c>
      <c r="D23" s="108" t="s">
        <v>846</v>
      </c>
      <c r="E23" s="60" t="s">
        <v>1916</v>
      </c>
      <c r="F23" s="444" t="s">
        <v>278</v>
      </c>
      <c r="G23" s="444"/>
      <c r="H23" s="444"/>
    </row>
    <row r="24" spans="1:8" ht="84.75" customHeight="1" outlineLevel="2" x14ac:dyDescent="0.3">
      <c r="A24" s="272" t="s">
        <v>220</v>
      </c>
      <c r="B24" s="268" t="s">
        <v>901</v>
      </c>
      <c r="C24" s="269" t="s">
        <v>902</v>
      </c>
      <c r="D24" s="270" t="s">
        <v>903</v>
      </c>
      <c r="E24" s="271" t="s">
        <v>1917</v>
      </c>
      <c r="F24" s="156" t="s">
        <v>221</v>
      </c>
      <c r="G24" s="156" t="s">
        <v>222</v>
      </c>
      <c r="H24" s="61" t="s">
        <v>268</v>
      </c>
    </row>
    <row r="25" spans="1:8" ht="54.75" customHeight="1" outlineLevel="3" x14ac:dyDescent="0.3">
      <c r="A25" s="4" t="s">
        <v>848</v>
      </c>
      <c r="B25" s="4" t="s">
        <v>904</v>
      </c>
      <c r="C25" s="111" t="s">
        <v>851</v>
      </c>
      <c r="D25" s="112" t="s">
        <v>852</v>
      </c>
      <c r="E25" s="214" t="s">
        <v>17</v>
      </c>
      <c r="F25" s="220" t="s">
        <v>244</v>
      </c>
      <c r="G25" s="220" t="s">
        <v>267</v>
      </c>
      <c r="H25" s="221" t="s">
        <v>498</v>
      </c>
    </row>
    <row r="26" spans="1:8" ht="112.5" customHeight="1" outlineLevel="3" x14ac:dyDescent="0.3">
      <c r="A26" s="19" t="s">
        <v>205</v>
      </c>
      <c r="B26" s="82" t="s">
        <v>905</v>
      </c>
      <c r="C26" s="6" t="s">
        <v>908</v>
      </c>
      <c r="D26" s="6" t="s">
        <v>911</v>
      </c>
      <c r="E26" s="226"/>
      <c r="F26" s="6" t="s">
        <v>480</v>
      </c>
      <c r="G26" s="6" t="s">
        <v>666</v>
      </c>
      <c r="H26" s="6"/>
    </row>
    <row r="27" spans="1:8" ht="63.75" customHeight="1" outlineLevel="3" x14ac:dyDescent="0.3">
      <c r="A27" s="19" t="s">
        <v>206</v>
      </c>
      <c r="B27" s="82" t="s">
        <v>906</v>
      </c>
      <c r="C27" s="6" t="s">
        <v>909</v>
      </c>
      <c r="D27" s="6" t="s">
        <v>912</v>
      </c>
      <c r="E27" s="226"/>
      <c r="F27" s="6" t="s">
        <v>591</v>
      </c>
      <c r="G27" s="6" t="s">
        <v>666</v>
      </c>
      <c r="H27" s="6"/>
    </row>
    <row r="28" spans="1:8" ht="95.25" customHeight="1" outlineLevel="3" x14ac:dyDescent="0.3">
      <c r="A28" s="19" t="s">
        <v>207</v>
      </c>
      <c r="B28" s="82" t="s">
        <v>907</v>
      </c>
      <c r="C28" s="6" t="s">
        <v>910</v>
      </c>
      <c r="D28" s="6" t="s">
        <v>913</v>
      </c>
      <c r="E28" s="226"/>
      <c r="F28" s="6" t="s">
        <v>313</v>
      </c>
      <c r="G28" s="6" t="s">
        <v>666</v>
      </c>
      <c r="H28" s="6"/>
    </row>
    <row r="29" spans="1:8" ht="72" outlineLevel="3" x14ac:dyDescent="0.3">
      <c r="A29" s="19" t="s">
        <v>208</v>
      </c>
      <c r="B29" s="82" t="s">
        <v>914</v>
      </c>
      <c r="C29" s="6" t="s">
        <v>918</v>
      </c>
      <c r="D29" s="6" t="s">
        <v>922</v>
      </c>
      <c r="E29" s="226"/>
      <c r="F29" s="6" t="s">
        <v>481</v>
      </c>
      <c r="G29" s="6" t="s">
        <v>666</v>
      </c>
      <c r="H29" s="6"/>
    </row>
    <row r="30" spans="1:8" ht="72" outlineLevel="3" x14ac:dyDescent="0.3">
      <c r="A30" s="19" t="s">
        <v>209</v>
      </c>
      <c r="B30" s="82" t="s">
        <v>915</v>
      </c>
      <c r="C30" s="6" t="s">
        <v>919</v>
      </c>
      <c r="D30" s="6" t="s">
        <v>923</v>
      </c>
      <c r="E30" s="226"/>
      <c r="F30" s="6" t="s">
        <v>611</v>
      </c>
      <c r="G30" s="6" t="s">
        <v>666</v>
      </c>
      <c r="H30" s="6"/>
    </row>
    <row r="31" spans="1:8" ht="138" customHeight="1" outlineLevel="3" x14ac:dyDescent="0.3">
      <c r="A31" s="19" t="s">
        <v>210</v>
      </c>
      <c r="B31" s="82" t="s">
        <v>916</v>
      </c>
      <c r="C31" s="6" t="s">
        <v>920</v>
      </c>
      <c r="D31" s="6" t="s">
        <v>924</v>
      </c>
      <c r="E31" s="226"/>
      <c r="F31" s="6" t="s">
        <v>314</v>
      </c>
      <c r="G31" s="6" t="s">
        <v>666</v>
      </c>
      <c r="H31" s="6"/>
    </row>
    <row r="32" spans="1:8" ht="138.75" customHeight="1" outlineLevel="3" x14ac:dyDescent="0.3">
      <c r="A32" s="19" t="s">
        <v>211</v>
      </c>
      <c r="B32" s="82" t="s">
        <v>917</v>
      </c>
      <c r="C32" s="6" t="s">
        <v>921</v>
      </c>
      <c r="D32" s="6" t="s">
        <v>925</v>
      </c>
      <c r="E32" s="226"/>
      <c r="F32" s="6" t="s">
        <v>482</v>
      </c>
      <c r="G32" s="6" t="s">
        <v>666</v>
      </c>
      <c r="H32" s="6"/>
    </row>
    <row r="33" spans="1:8" ht="129.6" outlineLevel="3" x14ac:dyDescent="0.3">
      <c r="A33" s="19" t="s">
        <v>264</v>
      </c>
      <c r="B33" s="82" t="s">
        <v>926</v>
      </c>
      <c r="C33" s="6" t="s">
        <v>929</v>
      </c>
      <c r="D33" s="6" t="s">
        <v>932</v>
      </c>
      <c r="E33" s="226"/>
      <c r="F33" s="6" t="s">
        <v>483</v>
      </c>
      <c r="G33" s="6" t="s">
        <v>666</v>
      </c>
      <c r="H33" s="6"/>
    </row>
    <row r="34" spans="1:8" ht="104.25" customHeight="1" outlineLevel="3" x14ac:dyDescent="0.3">
      <c r="A34" s="19" t="s">
        <v>265</v>
      </c>
      <c r="B34" s="82" t="s">
        <v>927</v>
      </c>
      <c r="C34" s="6" t="s">
        <v>930</v>
      </c>
      <c r="D34" s="6" t="s">
        <v>933</v>
      </c>
      <c r="E34" s="226"/>
      <c r="F34" s="6" t="s">
        <v>476</v>
      </c>
      <c r="G34" s="6" t="s">
        <v>666</v>
      </c>
      <c r="H34" s="6"/>
    </row>
    <row r="35" spans="1:8" ht="57.6" outlineLevel="3" x14ac:dyDescent="0.3">
      <c r="A35" s="19" t="s">
        <v>475</v>
      </c>
      <c r="B35" s="82" t="s">
        <v>928</v>
      </c>
      <c r="C35" s="6" t="s">
        <v>931</v>
      </c>
      <c r="D35" s="6" t="s">
        <v>934</v>
      </c>
      <c r="E35" s="226"/>
      <c r="F35" s="6" t="s">
        <v>315</v>
      </c>
      <c r="G35" s="6" t="s">
        <v>666</v>
      </c>
      <c r="H35" s="6"/>
    </row>
    <row r="36" spans="1:8" s="70" customFormat="1" ht="62.25" customHeight="1" outlineLevel="1" x14ac:dyDescent="0.4">
      <c r="A36" s="68" t="s">
        <v>839</v>
      </c>
      <c r="B36" s="68" t="s">
        <v>935</v>
      </c>
      <c r="C36" s="106" t="s">
        <v>936</v>
      </c>
      <c r="D36" s="107" t="s">
        <v>17</v>
      </c>
      <c r="E36" s="225"/>
      <c r="F36" s="155"/>
      <c r="G36" s="155"/>
      <c r="H36" s="73"/>
    </row>
    <row r="37" spans="1:8" ht="36" outlineLevel="2" x14ac:dyDescent="0.3">
      <c r="A37" s="58" t="s">
        <v>840</v>
      </c>
      <c r="B37" s="58" t="s">
        <v>841</v>
      </c>
      <c r="C37" s="108" t="s">
        <v>845</v>
      </c>
      <c r="D37" s="108" t="s">
        <v>846</v>
      </c>
      <c r="E37" s="60" t="s">
        <v>1916</v>
      </c>
      <c r="F37" s="444" t="s">
        <v>278</v>
      </c>
      <c r="G37" s="444"/>
      <c r="H37" s="444"/>
    </row>
    <row r="38" spans="1:8" ht="150" customHeight="1" outlineLevel="3" x14ac:dyDescent="0.3">
      <c r="A38" s="268" t="s">
        <v>234</v>
      </c>
      <c r="B38" s="268" t="s">
        <v>937</v>
      </c>
      <c r="C38" s="269" t="s">
        <v>938</v>
      </c>
      <c r="D38" s="270" t="s">
        <v>939</v>
      </c>
      <c r="E38" s="274" t="s">
        <v>499</v>
      </c>
      <c r="F38" s="193" t="s">
        <v>221</v>
      </c>
      <c r="G38" s="193" t="s">
        <v>222</v>
      </c>
      <c r="H38" s="194" t="s">
        <v>268</v>
      </c>
    </row>
    <row r="39" spans="1:8" s="45" customFormat="1" ht="36" outlineLevel="4" x14ac:dyDescent="0.35">
      <c r="A39" s="4" t="s">
        <v>848</v>
      </c>
      <c r="B39" s="4" t="s">
        <v>904</v>
      </c>
      <c r="C39" s="111" t="s">
        <v>851</v>
      </c>
      <c r="D39" s="115" t="s">
        <v>852</v>
      </c>
      <c r="E39" s="214" t="s">
        <v>17</v>
      </c>
      <c r="F39" s="158" t="s">
        <v>244</v>
      </c>
      <c r="G39" s="158" t="s">
        <v>267</v>
      </c>
      <c r="H39" s="99" t="s">
        <v>500</v>
      </c>
    </row>
    <row r="40" spans="1:8" ht="159.75" customHeight="1" outlineLevel="4" x14ac:dyDescent="0.3">
      <c r="A40" s="19" t="s">
        <v>235</v>
      </c>
      <c r="B40" s="82" t="s">
        <v>940</v>
      </c>
      <c r="C40" s="6" t="s">
        <v>941</v>
      </c>
      <c r="D40" s="6" t="s">
        <v>942</v>
      </c>
      <c r="E40" s="226"/>
      <c r="F40" s="6" t="s">
        <v>484</v>
      </c>
      <c r="G40" s="6" t="s">
        <v>666</v>
      </c>
      <c r="H40" s="3"/>
    </row>
    <row r="41" spans="1:8" ht="159.75" customHeight="1" outlineLevel="4" x14ac:dyDescent="0.3">
      <c r="A41" s="19" t="s">
        <v>236</v>
      </c>
      <c r="B41" s="82" t="s">
        <v>945</v>
      </c>
      <c r="C41" s="6" t="s">
        <v>944</v>
      </c>
      <c r="D41" s="6" t="s">
        <v>943</v>
      </c>
      <c r="E41" s="226"/>
      <c r="F41" s="6" t="s">
        <v>766</v>
      </c>
      <c r="G41" s="6" t="s">
        <v>666</v>
      </c>
      <c r="H41" s="3"/>
    </row>
    <row r="42" spans="1:8" ht="186.75" customHeight="1" outlineLevel="4" x14ac:dyDescent="0.3">
      <c r="A42" s="19" t="s">
        <v>237</v>
      </c>
      <c r="B42" s="82" t="s">
        <v>946</v>
      </c>
      <c r="C42" s="6" t="s">
        <v>948</v>
      </c>
      <c r="D42" s="6" t="s">
        <v>950</v>
      </c>
      <c r="E42" s="227"/>
      <c r="F42" s="10" t="s">
        <v>602</v>
      </c>
      <c r="G42" s="6" t="s">
        <v>666</v>
      </c>
      <c r="H42" s="3"/>
    </row>
    <row r="43" spans="1:8" ht="108" customHeight="1" outlineLevel="4" x14ac:dyDescent="0.3">
      <c r="A43" s="19" t="s">
        <v>238</v>
      </c>
      <c r="B43" s="82" t="s">
        <v>947</v>
      </c>
      <c r="C43" s="6" t="s">
        <v>949</v>
      </c>
      <c r="D43" s="6" t="s">
        <v>950</v>
      </c>
      <c r="E43" s="227"/>
      <c r="F43" s="6" t="s">
        <v>485</v>
      </c>
      <c r="G43" s="6" t="s">
        <v>666</v>
      </c>
      <c r="H43" s="3"/>
    </row>
    <row r="44" spans="1:8" ht="72" outlineLevel="4" x14ac:dyDescent="0.3">
      <c r="A44" s="19" t="s">
        <v>239</v>
      </c>
      <c r="B44" s="82" t="s">
        <v>951</v>
      </c>
      <c r="C44" s="6" t="s">
        <v>954</v>
      </c>
      <c r="D44" s="6" t="s">
        <v>957</v>
      </c>
      <c r="E44" s="227"/>
      <c r="F44" s="10" t="s">
        <v>603</v>
      </c>
      <c r="G44" s="6" t="s">
        <v>666</v>
      </c>
      <c r="H44" s="3"/>
    </row>
    <row r="45" spans="1:8" ht="111.75" customHeight="1" outlineLevel="4" x14ac:dyDescent="0.3">
      <c r="A45" s="19" t="s">
        <v>240</v>
      </c>
      <c r="B45" s="82" t="s">
        <v>952</v>
      </c>
      <c r="C45" s="6" t="s">
        <v>955</v>
      </c>
      <c r="D45" s="6" t="s">
        <v>958</v>
      </c>
      <c r="E45" s="227"/>
      <c r="F45" s="10" t="s">
        <v>468</v>
      </c>
      <c r="G45" s="6" t="s">
        <v>666</v>
      </c>
      <c r="H45" s="3"/>
    </row>
    <row r="46" spans="1:8" ht="86.4" outlineLevel="4" x14ac:dyDescent="0.3">
      <c r="A46" s="19" t="s">
        <v>241</v>
      </c>
      <c r="B46" s="82" t="s">
        <v>953</v>
      </c>
      <c r="C46" s="6" t="s">
        <v>956</v>
      </c>
      <c r="D46" s="6" t="s">
        <v>959</v>
      </c>
      <c r="E46" s="226"/>
      <c r="F46" s="6" t="s">
        <v>601</v>
      </c>
      <c r="G46" s="6" t="s">
        <v>666</v>
      </c>
      <c r="H46" s="3"/>
    </row>
    <row r="47" spans="1:8" ht="36" outlineLevel="2" x14ac:dyDescent="0.3">
      <c r="A47" s="58" t="s">
        <v>840</v>
      </c>
      <c r="B47" s="58" t="s">
        <v>841</v>
      </c>
      <c r="C47" s="108" t="s">
        <v>845</v>
      </c>
      <c r="D47" s="108" t="s">
        <v>846</v>
      </c>
      <c r="E47" s="60" t="s">
        <v>1916</v>
      </c>
      <c r="F47" s="444" t="s">
        <v>278</v>
      </c>
      <c r="G47" s="444"/>
      <c r="H47" s="444"/>
    </row>
    <row r="48" spans="1:8" ht="109.5" customHeight="1" outlineLevel="2" x14ac:dyDescent="0.3">
      <c r="A48" s="268" t="s">
        <v>224</v>
      </c>
      <c r="B48" s="268" t="s">
        <v>960</v>
      </c>
      <c r="C48" s="269" t="s">
        <v>961</v>
      </c>
      <c r="D48" s="270" t="s">
        <v>962</v>
      </c>
      <c r="E48" s="275" t="s">
        <v>501</v>
      </c>
      <c r="F48" s="156" t="s">
        <v>221</v>
      </c>
      <c r="G48" s="156" t="s">
        <v>222</v>
      </c>
      <c r="H48" s="61" t="s">
        <v>268</v>
      </c>
    </row>
    <row r="49" spans="1:8" ht="57.75" customHeight="1" outlineLevel="3" x14ac:dyDescent="0.3">
      <c r="A49" s="4" t="s">
        <v>848</v>
      </c>
      <c r="B49" s="4" t="s">
        <v>904</v>
      </c>
      <c r="C49" s="111" t="s">
        <v>851</v>
      </c>
      <c r="D49" s="112" t="s">
        <v>852</v>
      </c>
      <c r="E49" s="214" t="s">
        <v>17</v>
      </c>
      <c r="F49" s="158" t="s">
        <v>244</v>
      </c>
      <c r="G49" s="158" t="s">
        <v>267</v>
      </c>
      <c r="H49" s="99" t="s">
        <v>502</v>
      </c>
    </row>
    <row r="50" spans="1:8" ht="126" customHeight="1" outlineLevel="3" x14ac:dyDescent="0.3">
      <c r="A50" s="19" t="s">
        <v>225</v>
      </c>
      <c r="B50" s="82" t="s">
        <v>963</v>
      </c>
      <c r="C50" s="6" t="s">
        <v>966</v>
      </c>
      <c r="D50" s="6" t="s">
        <v>969</v>
      </c>
      <c r="E50" s="227"/>
      <c r="F50" s="10" t="s">
        <v>604</v>
      </c>
      <c r="G50" s="6" t="s">
        <v>666</v>
      </c>
      <c r="H50" s="10"/>
    </row>
    <row r="51" spans="1:8" ht="72" outlineLevel="3" x14ac:dyDescent="0.3">
      <c r="A51" s="19" t="s">
        <v>226</v>
      </c>
      <c r="B51" s="82" t="s">
        <v>964</v>
      </c>
      <c r="C51" s="6" t="s">
        <v>967</v>
      </c>
      <c r="D51" s="6" t="s">
        <v>970</v>
      </c>
      <c r="E51" s="227"/>
      <c r="F51" s="10" t="s">
        <v>605</v>
      </c>
      <c r="G51" s="6" t="s">
        <v>666</v>
      </c>
      <c r="H51" s="10"/>
    </row>
    <row r="52" spans="1:8" ht="63.75" customHeight="1" outlineLevel="3" x14ac:dyDescent="0.3">
      <c r="A52" s="19" t="s">
        <v>227</v>
      </c>
      <c r="B52" s="82" t="s">
        <v>965</v>
      </c>
      <c r="C52" s="6" t="s">
        <v>968</v>
      </c>
      <c r="D52" s="6" t="s">
        <v>971</v>
      </c>
      <c r="E52" s="227"/>
      <c r="F52" s="10" t="s">
        <v>606</v>
      </c>
      <c r="G52" s="6" t="s">
        <v>666</v>
      </c>
      <c r="H52" s="10"/>
    </row>
    <row r="53" spans="1:8" ht="126" customHeight="1" outlineLevel="3" x14ac:dyDescent="0.3">
      <c r="A53" s="19" t="s">
        <v>228</v>
      </c>
      <c r="B53" s="82" t="s">
        <v>972</v>
      </c>
      <c r="C53" s="6" t="s">
        <v>975</v>
      </c>
      <c r="D53" s="6" t="s">
        <v>978</v>
      </c>
      <c r="E53" s="227"/>
      <c r="F53" s="10" t="s">
        <v>607</v>
      </c>
      <c r="G53" s="6" t="s">
        <v>666</v>
      </c>
      <c r="H53" s="10"/>
    </row>
    <row r="54" spans="1:8" ht="110.25" customHeight="1" outlineLevel="3" x14ac:dyDescent="0.3">
      <c r="A54" s="19" t="s">
        <v>229</v>
      </c>
      <c r="B54" s="82" t="s">
        <v>973</v>
      </c>
      <c r="C54" s="6" t="s">
        <v>976</v>
      </c>
      <c r="D54" s="6" t="s">
        <v>979</v>
      </c>
      <c r="E54" s="227"/>
      <c r="F54" s="10" t="s">
        <v>438</v>
      </c>
      <c r="G54" s="6" t="s">
        <v>666</v>
      </c>
      <c r="H54" s="10"/>
    </row>
    <row r="55" spans="1:8" ht="201" customHeight="1" outlineLevel="3" x14ac:dyDescent="0.3">
      <c r="A55" s="19" t="s">
        <v>230</v>
      </c>
      <c r="B55" s="83" t="s">
        <v>974</v>
      </c>
      <c r="C55" s="6" t="s">
        <v>977</v>
      </c>
      <c r="D55" s="6" t="s">
        <v>980</v>
      </c>
      <c r="E55" s="227"/>
      <c r="F55" s="6" t="s">
        <v>608</v>
      </c>
      <c r="G55" s="6" t="s">
        <v>666</v>
      </c>
      <c r="H55" s="6"/>
    </row>
    <row r="56" spans="1:8" ht="138" customHeight="1" outlineLevel="3" x14ac:dyDescent="0.3">
      <c r="A56" s="19" t="s">
        <v>231</v>
      </c>
      <c r="B56" s="82" t="s">
        <v>981</v>
      </c>
      <c r="C56" s="6" t="s">
        <v>985</v>
      </c>
      <c r="D56" s="6" t="s">
        <v>992</v>
      </c>
      <c r="E56" s="227"/>
      <c r="F56" s="10" t="s">
        <v>609</v>
      </c>
      <c r="G56" s="6" t="s">
        <v>666</v>
      </c>
      <c r="H56" s="10"/>
    </row>
    <row r="57" spans="1:8" ht="121.5" customHeight="1" outlineLevel="3" x14ac:dyDescent="0.3">
      <c r="A57" s="19" t="s">
        <v>232</v>
      </c>
      <c r="B57" s="82" t="s">
        <v>982</v>
      </c>
      <c r="C57" s="116" t="s">
        <v>986</v>
      </c>
      <c r="D57" s="6" t="s">
        <v>991</v>
      </c>
      <c r="E57" s="227"/>
      <c r="F57" s="10" t="s">
        <v>610</v>
      </c>
      <c r="G57" s="6" t="s">
        <v>666</v>
      </c>
      <c r="H57" s="10"/>
    </row>
    <row r="58" spans="1:8" ht="125.25" customHeight="1" outlineLevel="3" x14ac:dyDescent="0.3">
      <c r="A58" s="19" t="s">
        <v>260</v>
      </c>
      <c r="B58" s="82" t="s">
        <v>983</v>
      </c>
      <c r="C58" s="6" t="s">
        <v>987</v>
      </c>
      <c r="D58" s="6" t="s">
        <v>990</v>
      </c>
      <c r="E58" s="227"/>
      <c r="F58" s="10" t="s">
        <v>280</v>
      </c>
      <c r="G58" s="6" t="s">
        <v>666</v>
      </c>
      <c r="H58" s="10"/>
    </row>
    <row r="59" spans="1:8" ht="43.2" outlineLevel="3" x14ac:dyDescent="0.3">
      <c r="A59" s="19" t="s">
        <v>233</v>
      </c>
      <c r="B59" s="82" t="s">
        <v>984</v>
      </c>
      <c r="C59" s="6" t="s">
        <v>988</v>
      </c>
      <c r="D59" s="6" t="s">
        <v>989</v>
      </c>
      <c r="E59" s="227"/>
      <c r="F59" s="75" t="s">
        <v>139</v>
      </c>
      <c r="G59" s="6" t="s">
        <v>666</v>
      </c>
      <c r="H59" s="75"/>
    </row>
    <row r="60" spans="1:8" s="70" customFormat="1" ht="69" customHeight="1" outlineLevel="1" x14ac:dyDescent="0.4">
      <c r="A60" s="68" t="s">
        <v>839</v>
      </c>
      <c r="B60" s="68" t="s">
        <v>993</v>
      </c>
      <c r="C60" s="106" t="s">
        <v>994</v>
      </c>
      <c r="D60" s="107" t="s">
        <v>17</v>
      </c>
      <c r="E60" s="225"/>
      <c r="F60" s="161"/>
      <c r="G60" s="162"/>
      <c r="H60" s="76"/>
    </row>
    <row r="61" spans="1:8" ht="49.5" customHeight="1" outlineLevel="2" x14ac:dyDescent="0.3">
      <c r="A61" s="58" t="s">
        <v>840</v>
      </c>
      <c r="B61" s="58" t="s">
        <v>841</v>
      </c>
      <c r="C61" s="108" t="s">
        <v>845</v>
      </c>
      <c r="D61" s="108" t="s">
        <v>846</v>
      </c>
      <c r="E61" s="60" t="s">
        <v>1916</v>
      </c>
      <c r="F61" s="448" t="s">
        <v>278</v>
      </c>
      <c r="G61" s="449"/>
      <c r="H61" s="449"/>
    </row>
    <row r="62" spans="1:8" ht="113.25" customHeight="1" outlineLevel="2" x14ac:dyDescent="0.3">
      <c r="A62" s="268" t="s">
        <v>107</v>
      </c>
      <c r="B62" s="268" t="s">
        <v>995</v>
      </c>
      <c r="C62" s="269" t="s">
        <v>996</v>
      </c>
      <c r="D62" s="270" t="s">
        <v>997</v>
      </c>
      <c r="E62" s="275" t="s">
        <v>612</v>
      </c>
      <c r="F62" s="156" t="s">
        <v>221</v>
      </c>
      <c r="G62" s="156" t="s">
        <v>222</v>
      </c>
      <c r="H62" s="61" t="s">
        <v>268</v>
      </c>
    </row>
    <row r="63" spans="1:8" ht="36" outlineLevel="3" x14ac:dyDescent="0.3">
      <c r="A63" s="4" t="s">
        <v>848</v>
      </c>
      <c r="B63" s="4" t="s">
        <v>904</v>
      </c>
      <c r="C63" s="111" t="s">
        <v>851</v>
      </c>
      <c r="D63" s="112" t="s">
        <v>852</v>
      </c>
      <c r="E63" s="214" t="s">
        <v>17</v>
      </c>
      <c r="F63" s="158" t="s">
        <v>244</v>
      </c>
      <c r="G63" s="158" t="s">
        <v>267</v>
      </c>
      <c r="H63" s="99" t="s">
        <v>407</v>
      </c>
    </row>
    <row r="64" spans="1:8" ht="72" outlineLevel="3" x14ac:dyDescent="0.3">
      <c r="A64" s="19" t="s">
        <v>112</v>
      </c>
      <c r="B64" s="83" t="s">
        <v>998</v>
      </c>
      <c r="C64" s="6" t="s">
        <v>999</v>
      </c>
      <c r="D64" s="6" t="s">
        <v>1000</v>
      </c>
      <c r="E64" s="227"/>
      <c r="F64" s="6" t="s">
        <v>439</v>
      </c>
      <c r="G64" s="6" t="s">
        <v>666</v>
      </c>
      <c r="H64" s="3"/>
    </row>
    <row r="65" spans="1:8" ht="214.5" customHeight="1" outlineLevel="3" x14ac:dyDescent="0.3">
      <c r="A65" s="19" t="s">
        <v>113</v>
      </c>
      <c r="B65" s="83" t="s">
        <v>1001</v>
      </c>
      <c r="C65" s="6" t="s">
        <v>1004</v>
      </c>
      <c r="D65" s="6" t="s">
        <v>1009</v>
      </c>
      <c r="E65" s="227"/>
      <c r="F65" s="6" t="s">
        <v>440</v>
      </c>
      <c r="G65" s="6" t="s">
        <v>666</v>
      </c>
      <c r="H65" s="3"/>
    </row>
    <row r="66" spans="1:8" ht="86.4" outlineLevel="3" x14ac:dyDescent="0.3">
      <c r="A66" s="19" t="s">
        <v>114</v>
      </c>
      <c r="B66" s="83" t="s">
        <v>1002</v>
      </c>
      <c r="C66" s="6" t="s">
        <v>1005</v>
      </c>
      <c r="D66" s="6" t="s">
        <v>1008</v>
      </c>
      <c r="E66" s="227"/>
      <c r="F66" s="6" t="s">
        <v>441</v>
      </c>
      <c r="G66" s="6" t="s">
        <v>667</v>
      </c>
      <c r="H66" s="3"/>
    </row>
    <row r="67" spans="1:8" ht="72" outlineLevel="3" x14ac:dyDescent="0.3">
      <c r="A67" s="19" t="s">
        <v>281</v>
      </c>
      <c r="B67" s="83" t="s">
        <v>1003</v>
      </c>
      <c r="C67" s="6" t="s">
        <v>1006</v>
      </c>
      <c r="D67" s="6" t="s">
        <v>1007</v>
      </c>
      <c r="E67" s="227"/>
      <c r="F67" s="6" t="s">
        <v>316</v>
      </c>
      <c r="G67" s="6" t="s">
        <v>666</v>
      </c>
      <c r="H67" s="3"/>
    </row>
    <row r="68" spans="1:8" ht="36" outlineLevel="2" x14ac:dyDescent="0.3">
      <c r="A68" s="58" t="s">
        <v>840</v>
      </c>
      <c r="B68" s="58" t="s">
        <v>841</v>
      </c>
      <c r="C68" s="108" t="s">
        <v>845</v>
      </c>
      <c r="D68" s="108" t="s">
        <v>846</v>
      </c>
      <c r="E68" s="60" t="s">
        <v>1916</v>
      </c>
      <c r="F68" s="444" t="s">
        <v>278</v>
      </c>
      <c r="G68" s="444"/>
      <c r="H68" s="444"/>
    </row>
    <row r="69" spans="1:8" ht="118.5" customHeight="1" outlineLevel="2" x14ac:dyDescent="0.3">
      <c r="A69" s="268" t="s">
        <v>108</v>
      </c>
      <c r="B69" s="268" t="s">
        <v>1010</v>
      </c>
      <c r="C69" s="269" t="s">
        <v>1011</v>
      </c>
      <c r="D69" s="270" t="s">
        <v>1012</v>
      </c>
      <c r="E69" s="275" t="s">
        <v>503</v>
      </c>
      <c r="F69" s="156" t="s">
        <v>221</v>
      </c>
      <c r="G69" s="156" t="s">
        <v>222</v>
      </c>
      <c r="H69" s="61" t="s">
        <v>268</v>
      </c>
    </row>
    <row r="70" spans="1:8" ht="36" outlineLevel="3" x14ac:dyDescent="0.3">
      <c r="A70" s="4" t="s">
        <v>848</v>
      </c>
      <c r="B70" s="4" t="s">
        <v>904</v>
      </c>
      <c r="C70" s="111" t="s">
        <v>851</v>
      </c>
      <c r="D70" s="112" t="s">
        <v>852</v>
      </c>
      <c r="E70" s="214" t="s">
        <v>17</v>
      </c>
      <c r="F70" s="158" t="s">
        <v>244</v>
      </c>
      <c r="G70" s="158" t="s">
        <v>267</v>
      </c>
      <c r="H70" s="99" t="s">
        <v>408</v>
      </c>
    </row>
    <row r="71" spans="1:8" ht="111.75" customHeight="1" outlineLevel="3" x14ac:dyDescent="0.3">
      <c r="A71" s="19" t="s">
        <v>115</v>
      </c>
      <c r="B71" s="83" t="s">
        <v>1013</v>
      </c>
      <c r="C71" s="6" t="s">
        <v>1015</v>
      </c>
      <c r="D71" s="6" t="s">
        <v>1017</v>
      </c>
      <c r="E71" s="227"/>
      <c r="F71" s="6" t="s">
        <v>269</v>
      </c>
      <c r="G71" s="6" t="s">
        <v>666</v>
      </c>
      <c r="H71" s="3"/>
    </row>
    <row r="72" spans="1:8" ht="116.25" customHeight="1" outlineLevel="3" x14ac:dyDescent="0.3">
      <c r="A72" s="19" t="s">
        <v>116</v>
      </c>
      <c r="B72" s="83" t="s">
        <v>1014</v>
      </c>
      <c r="C72" s="6" t="s">
        <v>1016</v>
      </c>
      <c r="D72" s="6" t="s">
        <v>1018</v>
      </c>
      <c r="E72" s="227"/>
      <c r="F72" s="6" t="s">
        <v>613</v>
      </c>
      <c r="G72" s="6" t="s">
        <v>666</v>
      </c>
      <c r="H72" s="3"/>
    </row>
    <row r="73" spans="1:8" ht="217.5" customHeight="1" outlineLevel="3" x14ac:dyDescent="0.3">
      <c r="A73" s="19" t="s">
        <v>117</v>
      </c>
      <c r="B73" s="83" t="s">
        <v>1019</v>
      </c>
      <c r="C73" s="6" t="s">
        <v>1022</v>
      </c>
      <c r="D73" s="6" t="s">
        <v>1025</v>
      </c>
      <c r="E73" s="227"/>
      <c r="F73" s="6" t="s">
        <v>614</v>
      </c>
      <c r="G73" s="6" t="s">
        <v>666</v>
      </c>
      <c r="H73" s="3"/>
    </row>
    <row r="74" spans="1:8" ht="86.4" outlineLevel="3" x14ac:dyDescent="0.3">
      <c r="A74" s="19" t="s">
        <v>118</v>
      </c>
      <c r="B74" s="83" t="s">
        <v>1020</v>
      </c>
      <c r="C74" s="6" t="s">
        <v>1023</v>
      </c>
      <c r="D74" s="6" t="s">
        <v>1026</v>
      </c>
      <c r="E74" s="227"/>
      <c r="F74" s="6" t="s">
        <v>615</v>
      </c>
      <c r="G74" s="6" t="s">
        <v>666</v>
      </c>
      <c r="H74" s="3"/>
    </row>
    <row r="75" spans="1:8" ht="136.5" customHeight="1" outlineLevel="3" x14ac:dyDescent="0.3">
      <c r="A75" s="19" t="s">
        <v>204</v>
      </c>
      <c r="B75" s="83" t="s">
        <v>1021</v>
      </c>
      <c r="C75" s="6" t="s">
        <v>1024</v>
      </c>
      <c r="D75" s="6" t="s">
        <v>1027</v>
      </c>
      <c r="E75" s="227"/>
      <c r="F75" s="6" t="s">
        <v>616</v>
      </c>
      <c r="G75" s="6" t="s">
        <v>668</v>
      </c>
      <c r="H75" s="3"/>
    </row>
    <row r="76" spans="1:8" ht="56.25" customHeight="1" outlineLevel="2" x14ac:dyDescent="0.3">
      <c r="A76" s="58" t="s">
        <v>840</v>
      </c>
      <c r="B76" s="58" t="s">
        <v>841</v>
      </c>
      <c r="C76" s="108" t="s">
        <v>845</v>
      </c>
      <c r="D76" s="108" t="s">
        <v>846</v>
      </c>
      <c r="E76" s="60" t="s">
        <v>1916</v>
      </c>
      <c r="F76" s="444" t="s">
        <v>278</v>
      </c>
      <c r="G76" s="444"/>
      <c r="H76" s="444"/>
    </row>
    <row r="77" spans="1:8" s="210" customFormat="1" ht="87" customHeight="1" outlineLevel="2" x14ac:dyDescent="0.3">
      <c r="A77" s="268" t="s">
        <v>109</v>
      </c>
      <c r="B77" s="268" t="s">
        <v>1028</v>
      </c>
      <c r="C77" s="269" t="s">
        <v>1029</v>
      </c>
      <c r="D77" s="276" t="s">
        <v>1030</v>
      </c>
      <c r="E77" s="275" t="s">
        <v>504</v>
      </c>
      <c r="F77" s="156" t="s">
        <v>221</v>
      </c>
      <c r="G77" s="156" t="s">
        <v>222</v>
      </c>
      <c r="H77" s="61" t="s">
        <v>268</v>
      </c>
    </row>
    <row r="78" spans="1:8" ht="36" outlineLevel="3" x14ac:dyDescent="0.3">
      <c r="A78" s="4" t="s">
        <v>848</v>
      </c>
      <c r="B78" s="4" t="s">
        <v>904</v>
      </c>
      <c r="C78" s="111" t="s">
        <v>851</v>
      </c>
      <c r="D78" s="112" t="s">
        <v>852</v>
      </c>
      <c r="E78" s="214" t="s">
        <v>17</v>
      </c>
      <c r="F78" s="158" t="s">
        <v>244</v>
      </c>
      <c r="G78" s="158" t="s">
        <v>267</v>
      </c>
      <c r="H78" s="99" t="s">
        <v>409</v>
      </c>
    </row>
    <row r="79" spans="1:8" ht="89.25" customHeight="1" outlineLevel="3" x14ac:dyDescent="0.3">
      <c r="A79" s="19" t="s">
        <v>110</v>
      </c>
      <c r="B79" s="82" t="s">
        <v>1031</v>
      </c>
      <c r="C79" s="6" t="s">
        <v>1034</v>
      </c>
      <c r="D79" s="6" t="s">
        <v>1039</v>
      </c>
      <c r="E79" s="227"/>
      <c r="F79" s="6" t="s">
        <v>634</v>
      </c>
      <c r="G79" s="6" t="s">
        <v>677</v>
      </c>
      <c r="H79" s="3"/>
    </row>
    <row r="80" spans="1:8" ht="97.5" customHeight="1" outlineLevel="3" x14ac:dyDescent="0.3">
      <c r="A80" s="19" t="s">
        <v>111</v>
      </c>
      <c r="B80" s="82" t="s">
        <v>1032</v>
      </c>
      <c r="C80" s="6" t="s">
        <v>1035</v>
      </c>
      <c r="D80" s="6" t="s">
        <v>1038</v>
      </c>
      <c r="E80" s="227"/>
      <c r="F80" s="6" t="s">
        <v>623</v>
      </c>
      <c r="G80" s="6" t="s">
        <v>677</v>
      </c>
      <c r="H80" s="3"/>
    </row>
    <row r="81" spans="1:8" ht="100.8" outlineLevel="3" x14ac:dyDescent="0.3">
      <c r="A81" s="19" t="s">
        <v>186</v>
      </c>
      <c r="B81" s="82" t="s">
        <v>1033</v>
      </c>
      <c r="C81" s="6" t="s">
        <v>1036</v>
      </c>
      <c r="D81" s="6" t="s">
        <v>1037</v>
      </c>
      <c r="E81" s="227"/>
      <c r="F81" s="6" t="s">
        <v>317</v>
      </c>
      <c r="G81" s="6" t="s">
        <v>678</v>
      </c>
      <c r="H81" s="3"/>
    </row>
    <row r="82" spans="1:8" ht="86.4" outlineLevel="3" x14ac:dyDescent="0.3">
      <c r="A82" s="19" t="s">
        <v>187</v>
      </c>
      <c r="B82" s="82" t="s">
        <v>1040</v>
      </c>
      <c r="C82" s="6" t="s">
        <v>1042</v>
      </c>
      <c r="D82" s="6" t="s">
        <v>1044</v>
      </c>
      <c r="E82" s="227"/>
      <c r="F82" s="6" t="s">
        <v>318</v>
      </c>
      <c r="G82" s="6" t="s">
        <v>679</v>
      </c>
      <c r="H82" s="3"/>
    </row>
    <row r="83" spans="1:8" ht="151.5" customHeight="1" outlineLevel="3" x14ac:dyDescent="0.3">
      <c r="A83" s="19" t="s">
        <v>758</v>
      </c>
      <c r="B83" s="82" t="s">
        <v>1041</v>
      </c>
      <c r="C83" s="6" t="s">
        <v>1043</v>
      </c>
      <c r="D83" s="6" t="s">
        <v>1045</v>
      </c>
      <c r="E83" s="227"/>
      <c r="F83" s="6" t="s">
        <v>788</v>
      </c>
      <c r="G83" s="6" t="s">
        <v>789</v>
      </c>
      <c r="H83" s="3"/>
    </row>
    <row r="84" spans="1:8" ht="39" customHeight="1" outlineLevel="2" x14ac:dyDescent="0.3">
      <c r="A84" s="58" t="s">
        <v>840</v>
      </c>
      <c r="B84" s="58" t="s">
        <v>841</v>
      </c>
      <c r="C84" s="108" t="s">
        <v>845</v>
      </c>
      <c r="D84" s="108" t="s">
        <v>846</v>
      </c>
      <c r="E84" s="60" t="s">
        <v>1916</v>
      </c>
      <c r="F84" s="444" t="s">
        <v>278</v>
      </c>
      <c r="G84" s="444"/>
      <c r="H84" s="444"/>
    </row>
    <row r="85" spans="1:8" ht="75.75" customHeight="1" outlineLevel="2" x14ac:dyDescent="0.3">
      <c r="A85" s="268" t="s">
        <v>212</v>
      </c>
      <c r="B85" s="268" t="s">
        <v>1046</v>
      </c>
      <c r="C85" s="269" t="s">
        <v>1047</v>
      </c>
      <c r="D85" s="277" t="s">
        <v>1048</v>
      </c>
      <c r="E85" s="275" t="s">
        <v>505</v>
      </c>
      <c r="F85" s="156" t="s">
        <v>221</v>
      </c>
      <c r="G85" s="156" t="s">
        <v>222</v>
      </c>
      <c r="H85" s="61" t="s">
        <v>268</v>
      </c>
    </row>
    <row r="86" spans="1:8" ht="56.25" customHeight="1" outlineLevel="3" x14ac:dyDescent="0.3">
      <c r="A86" s="4" t="s">
        <v>848</v>
      </c>
      <c r="B86" s="4" t="s">
        <v>904</v>
      </c>
      <c r="C86" s="111" t="s">
        <v>851</v>
      </c>
      <c r="D86" s="112" t="s">
        <v>852</v>
      </c>
      <c r="E86" s="214" t="s">
        <v>17</v>
      </c>
      <c r="F86" s="158" t="s">
        <v>244</v>
      </c>
      <c r="G86" s="158" t="s">
        <v>267</v>
      </c>
      <c r="H86" s="99" t="s">
        <v>258</v>
      </c>
    </row>
    <row r="87" spans="1:8" ht="72" customHeight="1" outlineLevel="3" x14ac:dyDescent="0.3">
      <c r="A87" s="19" t="s">
        <v>140</v>
      </c>
      <c r="B87" s="82" t="s">
        <v>1049</v>
      </c>
      <c r="C87" s="6" t="s">
        <v>1051</v>
      </c>
      <c r="D87" s="6" t="s">
        <v>1053</v>
      </c>
      <c r="E87" s="226"/>
      <c r="F87" s="6" t="s">
        <v>487</v>
      </c>
      <c r="G87" s="6" t="s">
        <v>351</v>
      </c>
      <c r="H87" s="3"/>
    </row>
    <row r="88" spans="1:8" ht="72" outlineLevel="3" x14ac:dyDescent="0.3">
      <c r="A88" s="19" t="s">
        <v>141</v>
      </c>
      <c r="B88" s="82" t="s">
        <v>1050</v>
      </c>
      <c r="C88" s="6" t="s">
        <v>1052</v>
      </c>
      <c r="D88" s="6" t="s">
        <v>1054</v>
      </c>
      <c r="E88" s="227"/>
      <c r="F88" s="6" t="s">
        <v>681</v>
      </c>
      <c r="G88" s="6" t="s">
        <v>682</v>
      </c>
      <c r="H88" s="3"/>
    </row>
    <row r="89" spans="1:8" ht="70.5" customHeight="1" outlineLevel="1" x14ac:dyDescent="0.3">
      <c r="A89" s="68" t="s">
        <v>839</v>
      </c>
      <c r="B89" s="68" t="s">
        <v>1055</v>
      </c>
      <c r="C89" s="106" t="s">
        <v>1056</v>
      </c>
      <c r="D89" s="107" t="s">
        <v>17</v>
      </c>
      <c r="E89" s="229"/>
      <c r="F89" s="164"/>
      <c r="G89" s="164"/>
      <c r="H89" s="25"/>
    </row>
    <row r="90" spans="1:8" ht="45.75" customHeight="1" outlineLevel="2" x14ac:dyDescent="0.3">
      <c r="A90" s="58" t="s">
        <v>840</v>
      </c>
      <c r="B90" s="58" t="s">
        <v>841</v>
      </c>
      <c r="C90" s="108" t="s">
        <v>845</v>
      </c>
      <c r="D90" s="108" t="s">
        <v>846</v>
      </c>
      <c r="E90" s="60" t="s">
        <v>1916</v>
      </c>
      <c r="F90" s="444" t="s">
        <v>278</v>
      </c>
      <c r="G90" s="444"/>
      <c r="H90" s="444"/>
    </row>
    <row r="91" spans="1:8" s="278" customFormat="1" ht="185.25" customHeight="1" outlineLevel="2" x14ac:dyDescent="0.3">
      <c r="A91" s="268" t="s">
        <v>410</v>
      </c>
      <c r="B91" s="268" t="s">
        <v>1057</v>
      </c>
      <c r="C91" s="269" t="s">
        <v>1058</v>
      </c>
      <c r="D91" s="270" t="s">
        <v>1059</v>
      </c>
      <c r="E91" s="275" t="s">
        <v>506</v>
      </c>
      <c r="F91" s="156" t="s">
        <v>221</v>
      </c>
      <c r="G91" s="156" t="s">
        <v>222</v>
      </c>
      <c r="H91" s="61" t="s">
        <v>268</v>
      </c>
    </row>
    <row r="92" spans="1:8" ht="36" outlineLevel="3" x14ac:dyDescent="0.3">
      <c r="A92" s="4" t="s">
        <v>848</v>
      </c>
      <c r="B92" s="4" t="s">
        <v>904</v>
      </c>
      <c r="C92" s="111" t="s">
        <v>851</v>
      </c>
      <c r="D92" s="112" t="s">
        <v>852</v>
      </c>
      <c r="E92" s="214" t="s">
        <v>17</v>
      </c>
      <c r="F92" s="158" t="s">
        <v>244</v>
      </c>
      <c r="G92" s="158" t="s">
        <v>267</v>
      </c>
      <c r="H92" s="99" t="s">
        <v>411</v>
      </c>
    </row>
    <row r="93" spans="1:8" ht="200.25" customHeight="1" outlineLevel="3" x14ac:dyDescent="0.3">
      <c r="A93" s="19" t="s">
        <v>412</v>
      </c>
      <c r="B93" s="83" t="s">
        <v>1060</v>
      </c>
      <c r="C93" s="6" t="s">
        <v>1061</v>
      </c>
      <c r="D93" s="6" t="s">
        <v>1062</v>
      </c>
      <c r="E93" s="227"/>
      <c r="F93" s="6" t="s">
        <v>489</v>
      </c>
      <c r="G93" s="6" t="s">
        <v>666</v>
      </c>
      <c r="H93" s="3"/>
    </row>
    <row r="94" spans="1:8" ht="155.25" customHeight="1" outlineLevel="3" x14ac:dyDescent="0.3">
      <c r="A94" s="19" t="s">
        <v>413</v>
      </c>
      <c r="B94" s="83" t="s">
        <v>1063</v>
      </c>
      <c r="C94" s="6" t="s">
        <v>1066</v>
      </c>
      <c r="D94" s="6" t="s">
        <v>1071</v>
      </c>
      <c r="E94" s="227"/>
      <c r="F94" s="6" t="s">
        <v>490</v>
      </c>
      <c r="G94" s="6" t="s">
        <v>666</v>
      </c>
      <c r="H94" s="3"/>
    </row>
    <row r="95" spans="1:8" ht="127.5" customHeight="1" outlineLevel="3" x14ac:dyDescent="0.3">
      <c r="A95" s="19" t="s">
        <v>414</v>
      </c>
      <c r="B95" s="83" t="s">
        <v>1064</v>
      </c>
      <c r="C95" s="6" t="s">
        <v>1067</v>
      </c>
      <c r="D95" s="6" t="s">
        <v>1070</v>
      </c>
      <c r="E95" s="227"/>
      <c r="F95" s="6" t="s">
        <v>494</v>
      </c>
      <c r="G95" s="6" t="s">
        <v>666</v>
      </c>
      <c r="H95" s="3"/>
    </row>
    <row r="96" spans="1:8" ht="57.6" outlineLevel="3" x14ac:dyDescent="0.3">
      <c r="A96" s="19" t="s">
        <v>415</v>
      </c>
      <c r="B96" s="83" t="s">
        <v>1065</v>
      </c>
      <c r="C96" s="6" t="s">
        <v>1068</v>
      </c>
      <c r="D96" s="6" t="s">
        <v>1069</v>
      </c>
      <c r="E96" s="227"/>
      <c r="F96" s="6" t="s">
        <v>272</v>
      </c>
      <c r="G96" s="6" t="s">
        <v>666</v>
      </c>
      <c r="H96" s="3"/>
    </row>
    <row r="97" spans="1:8" ht="56.25" customHeight="1" outlineLevel="2" x14ac:dyDescent="0.3">
      <c r="A97" s="58" t="s">
        <v>840</v>
      </c>
      <c r="B97" s="58" t="s">
        <v>841</v>
      </c>
      <c r="C97" s="108" t="s">
        <v>845</v>
      </c>
      <c r="D97" s="108" t="s">
        <v>846</v>
      </c>
      <c r="E97" s="60" t="s">
        <v>1916</v>
      </c>
      <c r="F97" s="444" t="s">
        <v>278</v>
      </c>
      <c r="G97" s="444"/>
      <c r="H97" s="444"/>
    </row>
    <row r="98" spans="1:8" s="278" customFormat="1" ht="84" outlineLevel="2" x14ac:dyDescent="0.3">
      <c r="A98" s="268" t="s">
        <v>416</v>
      </c>
      <c r="B98" s="268" t="s">
        <v>1072</v>
      </c>
      <c r="C98" s="269" t="s">
        <v>1073</v>
      </c>
      <c r="D98" s="270" t="s">
        <v>1074</v>
      </c>
      <c r="E98" s="275" t="s">
        <v>507</v>
      </c>
      <c r="F98" s="156" t="s">
        <v>221</v>
      </c>
      <c r="G98" s="156" t="s">
        <v>222</v>
      </c>
      <c r="H98" s="61" t="s">
        <v>268</v>
      </c>
    </row>
    <row r="99" spans="1:8" ht="42.75" customHeight="1" outlineLevel="3" x14ac:dyDescent="0.3">
      <c r="A99" s="4" t="s">
        <v>848</v>
      </c>
      <c r="B99" s="4" t="s">
        <v>904</v>
      </c>
      <c r="C99" s="111" t="s">
        <v>851</v>
      </c>
      <c r="D99" s="112" t="s">
        <v>852</v>
      </c>
      <c r="E99" s="214" t="s">
        <v>17</v>
      </c>
      <c r="F99" s="158" t="s">
        <v>244</v>
      </c>
      <c r="G99" s="158" t="s">
        <v>267</v>
      </c>
      <c r="H99" s="99" t="s">
        <v>417</v>
      </c>
    </row>
    <row r="100" spans="1:8" ht="147.75" customHeight="1" outlineLevel="3" x14ac:dyDescent="0.3">
      <c r="A100" s="19" t="s">
        <v>418</v>
      </c>
      <c r="B100" s="83" t="s">
        <v>1075</v>
      </c>
      <c r="C100" s="6" t="s">
        <v>1077</v>
      </c>
      <c r="D100" s="6" t="s">
        <v>1080</v>
      </c>
      <c r="E100" s="227"/>
      <c r="F100" s="6" t="s">
        <v>270</v>
      </c>
      <c r="G100" s="6" t="s">
        <v>666</v>
      </c>
      <c r="H100" s="6"/>
    </row>
    <row r="101" spans="1:8" ht="93" customHeight="1" outlineLevel="3" x14ac:dyDescent="0.3">
      <c r="A101" s="19" t="s">
        <v>419</v>
      </c>
      <c r="B101" s="83" t="s">
        <v>1076</v>
      </c>
      <c r="C101" s="6" t="s">
        <v>1078</v>
      </c>
      <c r="D101" s="6" t="s">
        <v>1079</v>
      </c>
      <c r="E101" s="227"/>
      <c r="F101" s="6" t="s">
        <v>284</v>
      </c>
      <c r="G101" s="6" t="s">
        <v>666</v>
      </c>
      <c r="H101" s="6"/>
    </row>
    <row r="102" spans="1:8" ht="114" customHeight="1" outlineLevel="3" x14ac:dyDescent="0.3">
      <c r="A102" s="19" t="s">
        <v>420</v>
      </c>
      <c r="B102" s="83" t="s">
        <v>1081</v>
      </c>
      <c r="C102" s="6" t="s">
        <v>1082</v>
      </c>
      <c r="D102" s="6" t="s">
        <v>1083</v>
      </c>
      <c r="E102" s="227"/>
      <c r="F102" s="6" t="s">
        <v>442</v>
      </c>
      <c r="G102" s="6" t="s">
        <v>666</v>
      </c>
      <c r="H102" s="6"/>
    </row>
    <row r="103" spans="1:8" ht="57.6" outlineLevel="3" x14ac:dyDescent="0.3">
      <c r="A103" s="19" t="s">
        <v>421</v>
      </c>
      <c r="B103" s="83" t="s">
        <v>1084</v>
      </c>
      <c r="C103" s="6" t="s">
        <v>1088</v>
      </c>
      <c r="D103" s="6" t="s">
        <v>1092</v>
      </c>
      <c r="E103" s="227"/>
      <c r="F103" s="6" t="s">
        <v>495</v>
      </c>
      <c r="G103" s="6" t="s">
        <v>666</v>
      </c>
      <c r="H103" s="6"/>
    </row>
    <row r="104" spans="1:8" ht="93.75" customHeight="1" outlineLevel="3" x14ac:dyDescent="0.3">
      <c r="A104" s="19" t="s">
        <v>422</v>
      </c>
      <c r="B104" s="83" t="s">
        <v>1085</v>
      </c>
      <c r="C104" s="6" t="s">
        <v>1089</v>
      </c>
      <c r="D104" s="6" t="s">
        <v>1093</v>
      </c>
      <c r="E104" s="227"/>
      <c r="F104" s="6" t="s">
        <v>443</v>
      </c>
      <c r="G104" s="6" t="s">
        <v>666</v>
      </c>
      <c r="H104" s="6"/>
    </row>
    <row r="105" spans="1:8" ht="112.5" customHeight="1" outlineLevel="3" x14ac:dyDescent="0.3">
      <c r="A105" s="19" t="s">
        <v>423</v>
      </c>
      <c r="B105" s="83" t="s">
        <v>1086</v>
      </c>
      <c r="C105" s="6" t="s">
        <v>1090</v>
      </c>
      <c r="D105" s="6" t="s">
        <v>1094</v>
      </c>
      <c r="E105" s="227"/>
      <c r="F105" s="6" t="s">
        <v>685</v>
      </c>
      <c r="G105" s="6" t="s">
        <v>666</v>
      </c>
      <c r="H105" s="6"/>
    </row>
    <row r="106" spans="1:8" ht="70.5" customHeight="1" outlineLevel="3" x14ac:dyDescent="0.3">
      <c r="A106" s="19" t="s">
        <v>596</v>
      </c>
      <c r="B106" s="83" t="s">
        <v>1087</v>
      </c>
      <c r="C106" s="6" t="s">
        <v>1091</v>
      </c>
      <c r="D106" s="6" t="s">
        <v>1093</v>
      </c>
      <c r="E106" s="227"/>
      <c r="F106" s="6" t="s">
        <v>271</v>
      </c>
      <c r="G106" s="6" t="s">
        <v>666</v>
      </c>
      <c r="H106" s="6"/>
    </row>
    <row r="107" spans="1:8" ht="56.25" customHeight="1" outlineLevel="2" x14ac:dyDescent="0.3">
      <c r="A107" s="58" t="s">
        <v>840</v>
      </c>
      <c r="B107" s="58" t="s">
        <v>841</v>
      </c>
      <c r="C107" s="108" t="s">
        <v>845</v>
      </c>
      <c r="D107" s="108" t="s">
        <v>846</v>
      </c>
      <c r="E107" s="60" t="s">
        <v>1916</v>
      </c>
      <c r="F107" s="444" t="s">
        <v>278</v>
      </c>
      <c r="G107" s="444"/>
      <c r="H107" s="444"/>
    </row>
    <row r="108" spans="1:8" s="279" customFormat="1" ht="130.5" customHeight="1" outlineLevel="2" x14ac:dyDescent="0.3">
      <c r="A108" s="268" t="s">
        <v>424</v>
      </c>
      <c r="B108" s="268" t="s">
        <v>1095</v>
      </c>
      <c r="C108" s="269" t="s">
        <v>1096</v>
      </c>
      <c r="D108" s="276" t="s">
        <v>1097</v>
      </c>
      <c r="E108" s="275" t="s">
        <v>508</v>
      </c>
      <c r="F108" s="156" t="s">
        <v>221</v>
      </c>
      <c r="G108" s="156" t="s">
        <v>222</v>
      </c>
      <c r="H108" s="61" t="s">
        <v>268</v>
      </c>
    </row>
    <row r="109" spans="1:8" s="179" customFormat="1" ht="36" outlineLevel="3" x14ac:dyDescent="0.35">
      <c r="A109" s="4" t="s">
        <v>848</v>
      </c>
      <c r="B109" s="4" t="s">
        <v>904</v>
      </c>
      <c r="C109" s="111" t="s">
        <v>851</v>
      </c>
      <c r="D109" s="112" t="s">
        <v>852</v>
      </c>
      <c r="E109" s="214" t="s">
        <v>17</v>
      </c>
      <c r="F109" s="158" t="s">
        <v>244</v>
      </c>
      <c r="G109" s="158" t="s">
        <v>267</v>
      </c>
      <c r="H109" s="99" t="s">
        <v>425</v>
      </c>
    </row>
    <row r="110" spans="1:8" ht="69.75" customHeight="1" outlineLevel="3" x14ac:dyDescent="0.3">
      <c r="A110" s="19" t="s">
        <v>426</v>
      </c>
      <c r="B110" s="82" t="s">
        <v>1098</v>
      </c>
      <c r="C110" s="6" t="s">
        <v>1101</v>
      </c>
      <c r="D110" s="6" t="s">
        <v>1104</v>
      </c>
      <c r="E110" s="227"/>
      <c r="F110" s="6" t="s">
        <v>636</v>
      </c>
      <c r="G110" s="6" t="s">
        <v>644</v>
      </c>
      <c r="H110" s="3"/>
    </row>
    <row r="111" spans="1:8" ht="90" customHeight="1" outlineLevel="3" x14ac:dyDescent="0.3">
      <c r="A111" s="19" t="s">
        <v>427</v>
      </c>
      <c r="B111" s="82" t="s">
        <v>1099</v>
      </c>
      <c r="C111" s="6" t="s">
        <v>1102</v>
      </c>
      <c r="D111" s="6" t="s">
        <v>1105</v>
      </c>
      <c r="E111" s="227"/>
      <c r="F111" s="6" t="s">
        <v>767</v>
      </c>
      <c r="G111" s="6" t="s">
        <v>647</v>
      </c>
      <c r="H111" s="3"/>
    </row>
    <row r="112" spans="1:8" ht="86.4" outlineLevel="3" x14ac:dyDescent="0.3">
      <c r="A112" s="19" t="s">
        <v>428</v>
      </c>
      <c r="B112" s="82" t="s">
        <v>1100</v>
      </c>
      <c r="C112" s="6" t="s">
        <v>1103</v>
      </c>
      <c r="D112" s="6" t="s">
        <v>1106</v>
      </c>
      <c r="E112" s="227"/>
      <c r="F112" s="6" t="s">
        <v>624</v>
      </c>
      <c r="G112" s="6" t="s">
        <v>645</v>
      </c>
      <c r="H112" s="3"/>
    </row>
    <row r="113" spans="1:8" ht="61.5" customHeight="1" outlineLevel="3" x14ac:dyDescent="0.3">
      <c r="A113" s="19" t="s">
        <v>429</v>
      </c>
      <c r="B113" s="82" t="s">
        <v>1107</v>
      </c>
      <c r="C113" s="6" t="s">
        <v>1111</v>
      </c>
      <c r="D113" s="6" t="s">
        <v>1115</v>
      </c>
      <c r="E113" s="227"/>
      <c r="F113" s="6" t="s">
        <v>630</v>
      </c>
      <c r="G113" s="6" t="s">
        <v>646</v>
      </c>
      <c r="H113" s="3"/>
    </row>
    <row r="114" spans="1:8" ht="61.5" customHeight="1" outlineLevel="3" x14ac:dyDescent="0.3">
      <c r="A114" s="19" t="s">
        <v>430</v>
      </c>
      <c r="B114" s="82" t="s">
        <v>1108</v>
      </c>
      <c r="C114" s="6" t="s">
        <v>1112</v>
      </c>
      <c r="D114" s="6" t="s">
        <v>1116</v>
      </c>
      <c r="E114" s="227"/>
      <c r="F114" s="6" t="s">
        <v>638</v>
      </c>
      <c r="G114" s="6" t="s">
        <v>646</v>
      </c>
      <c r="H114" s="3"/>
    </row>
    <row r="115" spans="1:8" ht="79.5" customHeight="1" outlineLevel="3" x14ac:dyDescent="0.3">
      <c r="A115" s="19" t="s">
        <v>597</v>
      </c>
      <c r="B115" s="82" t="s">
        <v>1109</v>
      </c>
      <c r="C115" s="6" t="s">
        <v>1113</v>
      </c>
      <c r="D115" s="6" t="s">
        <v>1117</v>
      </c>
      <c r="E115" s="227"/>
      <c r="F115" s="6" t="s">
        <v>631</v>
      </c>
      <c r="G115" s="6" t="s">
        <v>647</v>
      </c>
      <c r="H115" s="3"/>
    </row>
    <row r="116" spans="1:8" ht="159.75" customHeight="1" outlineLevel="3" x14ac:dyDescent="0.3">
      <c r="A116" s="19" t="s">
        <v>637</v>
      </c>
      <c r="B116" s="82" t="s">
        <v>1110</v>
      </c>
      <c r="C116" s="6" t="s">
        <v>1114</v>
      </c>
      <c r="D116" s="6" t="s">
        <v>1118</v>
      </c>
      <c r="E116" s="227"/>
      <c r="F116" s="6" t="s">
        <v>632</v>
      </c>
      <c r="G116" s="6" t="s">
        <v>680</v>
      </c>
      <c r="H116" s="3"/>
    </row>
    <row r="117" spans="1:8" ht="56.25" customHeight="1" outlineLevel="2" x14ac:dyDescent="0.3">
      <c r="A117" s="58" t="s">
        <v>840</v>
      </c>
      <c r="B117" s="58" t="s">
        <v>841</v>
      </c>
      <c r="C117" s="108" t="s">
        <v>845</v>
      </c>
      <c r="D117" s="108" t="s">
        <v>846</v>
      </c>
      <c r="E117" s="60" t="s">
        <v>1916</v>
      </c>
      <c r="F117" s="444" t="s">
        <v>278</v>
      </c>
      <c r="G117" s="444"/>
      <c r="H117" s="444"/>
    </row>
    <row r="118" spans="1:8" s="279" customFormat="1" ht="63" outlineLevel="2" x14ac:dyDescent="0.3">
      <c r="A118" s="268" t="s">
        <v>431</v>
      </c>
      <c r="B118" s="268" t="s">
        <v>1119</v>
      </c>
      <c r="C118" s="269" t="s">
        <v>1120</v>
      </c>
      <c r="D118" s="276" t="s">
        <v>1121</v>
      </c>
      <c r="E118" s="275" t="s">
        <v>509</v>
      </c>
      <c r="F118" s="156" t="s">
        <v>221</v>
      </c>
      <c r="G118" s="156" t="s">
        <v>222</v>
      </c>
      <c r="H118" s="61" t="s">
        <v>268</v>
      </c>
    </row>
    <row r="119" spans="1:8" ht="36" outlineLevel="3" x14ac:dyDescent="0.3">
      <c r="A119" s="4" t="s">
        <v>848</v>
      </c>
      <c r="B119" s="4" t="s">
        <v>904</v>
      </c>
      <c r="C119" s="111" t="s">
        <v>851</v>
      </c>
      <c r="D119" s="112" t="s">
        <v>852</v>
      </c>
      <c r="E119" s="214" t="s">
        <v>17</v>
      </c>
      <c r="F119" s="158" t="s">
        <v>244</v>
      </c>
      <c r="G119" s="158" t="s">
        <v>267</v>
      </c>
      <c r="H119" s="99" t="s">
        <v>258</v>
      </c>
    </row>
    <row r="120" spans="1:8" ht="68.25" customHeight="1" outlineLevel="3" x14ac:dyDescent="0.3">
      <c r="A120" s="19" t="s">
        <v>432</v>
      </c>
      <c r="B120" s="82" t="s">
        <v>1122</v>
      </c>
      <c r="C120" s="6" t="s">
        <v>1124</v>
      </c>
      <c r="D120" s="6" t="s">
        <v>1127</v>
      </c>
      <c r="E120" s="227"/>
      <c r="F120" s="6" t="s">
        <v>639</v>
      </c>
      <c r="G120" s="6" t="s">
        <v>282</v>
      </c>
      <c r="H120" s="6"/>
    </row>
    <row r="121" spans="1:8" ht="66.75" customHeight="1" outlineLevel="3" x14ac:dyDescent="0.3">
      <c r="A121" s="19" t="s">
        <v>433</v>
      </c>
      <c r="B121" s="82" t="s">
        <v>1123</v>
      </c>
      <c r="C121" s="6" t="s">
        <v>1125</v>
      </c>
      <c r="D121" s="6" t="s">
        <v>1126</v>
      </c>
      <c r="E121" s="227"/>
      <c r="F121" s="6" t="s">
        <v>640</v>
      </c>
      <c r="G121" s="6" t="s">
        <v>283</v>
      </c>
      <c r="H121" s="6"/>
    </row>
    <row r="122" spans="1:8" ht="63" outlineLevel="1" x14ac:dyDescent="0.3">
      <c r="A122" s="68" t="s">
        <v>839</v>
      </c>
      <c r="B122" s="68" t="s">
        <v>1128</v>
      </c>
      <c r="C122" s="106" t="s">
        <v>1129</v>
      </c>
      <c r="D122" s="107" t="s">
        <v>17</v>
      </c>
      <c r="E122" s="229"/>
      <c r="F122" s="164"/>
      <c r="G122" s="164"/>
      <c r="H122" s="25"/>
    </row>
    <row r="123" spans="1:8" ht="56.25" customHeight="1" outlineLevel="2" x14ac:dyDescent="0.3">
      <c r="A123" s="58" t="s">
        <v>840</v>
      </c>
      <c r="B123" s="58" t="s">
        <v>841</v>
      </c>
      <c r="C123" s="108" t="s">
        <v>845</v>
      </c>
      <c r="D123" s="108" t="s">
        <v>846</v>
      </c>
      <c r="E123" s="60" t="s">
        <v>1916</v>
      </c>
      <c r="F123" s="444" t="s">
        <v>278</v>
      </c>
      <c r="G123" s="444"/>
      <c r="H123" s="444"/>
    </row>
    <row r="124" spans="1:8" s="278" customFormat="1" ht="129.75" customHeight="1" outlineLevel="2" x14ac:dyDescent="0.3">
      <c r="A124" s="268" t="s">
        <v>510</v>
      </c>
      <c r="B124" s="268" t="s">
        <v>1130</v>
      </c>
      <c r="C124" s="269" t="s">
        <v>1131</v>
      </c>
      <c r="D124" s="270" t="s">
        <v>1132</v>
      </c>
      <c r="E124" s="275" t="s">
        <v>434</v>
      </c>
      <c r="F124" s="156" t="s">
        <v>221</v>
      </c>
      <c r="G124" s="156" t="s">
        <v>222</v>
      </c>
      <c r="H124" s="61" t="s">
        <v>268</v>
      </c>
    </row>
    <row r="125" spans="1:8" ht="36" outlineLevel="3" x14ac:dyDescent="0.3">
      <c r="A125" s="4" t="s">
        <v>848</v>
      </c>
      <c r="B125" s="4" t="s">
        <v>904</v>
      </c>
      <c r="C125" s="111" t="s">
        <v>851</v>
      </c>
      <c r="D125" s="112" t="s">
        <v>852</v>
      </c>
      <c r="E125" s="214" t="s">
        <v>17</v>
      </c>
      <c r="F125" s="158" t="s">
        <v>244</v>
      </c>
      <c r="G125" s="158" t="s">
        <v>267</v>
      </c>
      <c r="H125" s="99" t="s">
        <v>511</v>
      </c>
    </row>
    <row r="126" spans="1:8" ht="124.5" customHeight="1" outlineLevel="3" x14ac:dyDescent="0.3">
      <c r="A126" s="19" t="s">
        <v>512</v>
      </c>
      <c r="B126" s="83" t="s">
        <v>1133</v>
      </c>
      <c r="C126" s="6" t="s">
        <v>1136</v>
      </c>
      <c r="D126" s="6" t="s">
        <v>1139</v>
      </c>
      <c r="E126" s="227"/>
      <c r="F126" s="6" t="s">
        <v>472</v>
      </c>
      <c r="G126" s="6" t="s">
        <v>648</v>
      </c>
      <c r="H126" s="6"/>
    </row>
    <row r="127" spans="1:8" ht="136.5" customHeight="1" outlineLevel="3" x14ac:dyDescent="0.3">
      <c r="A127" s="19" t="s">
        <v>513</v>
      </c>
      <c r="B127" s="83" t="s">
        <v>1134</v>
      </c>
      <c r="C127" s="6" t="s">
        <v>1137</v>
      </c>
      <c r="D127" s="6" t="s">
        <v>1140</v>
      </c>
      <c r="E127" s="227"/>
      <c r="F127" s="6" t="s">
        <v>834</v>
      </c>
      <c r="G127" s="6" t="s">
        <v>643</v>
      </c>
      <c r="H127" s="6"/>
    </row>
    <row r="128" spans="1:8" ht="94.5" customHeight="1" outlineLevel="3" x14ac:dyDescent="0.3">
      <c r="A128" s="19" t="s">
        <v>759</v>
      </c>
      <c r="B128" s="83" t="s">
        <v>1135</v>
      </c>
      <c r="C128" s="6" t="s">
        <v>1138</v>
      </c>
      <c r="D128" s="6" t="s">
        <v>1141</v>
      </c>
      <c r="E128" s="227"/>
      <c r="F128" s="6" t="s">
        <v>834</v>
      </c>
      <c r="G128" s="6" t="s">
        <v>643</v>
      </c>
      <c r="H128" s="6"/>
    </row>
    <row r="129" spans="1:8" ht="45.75" customHeight="1" outlineLevel="2" x14ac:dyDescent="0.3">
      <c r="A129" s="58" t="s">
        <v>840</v>
      </c>
      <c r="B129" s="58" t="s">
        <v>841</v>
      </c>
      <c r="C129" s="108" t="s">
        <v>845</v>
      </c>
      <c r="D129" s="108" t="s">
        <v>846</v>
      </c>
      <c r="E129" s="60" t="s">
        <v>1916</v>
      </c>
      <c r="F129" s="444" t="s">
        <v>278</v>
      </c>
      <c r="G129" s="444"/>
      <c r="H129" s="444"/>
    </row>
    <row r="130" spans="1:8" s="278" customFormat="1" ht="131.25" customHeight="1" outlineLevel="2" x14ac:dyDescent="0.3">
      <c r="A130" s="268" t="s">
        <v>514</v>
      </c>
      <c r="B130" s="268" t="s">
        <v>1142</v>
      </c>
      <c r="C130" s="269" t="s">
        <v>1143</v>
      </c>
      <c r="D130" s="270" t="s">
        <v>1144</v>
      </c>
      <c r="E130" s="275" t="s">
        <v>435</v>
      </c>
      <c r="F130" s="156" t="s">
        <v>221</v>
      </c>
      <c r="G130" s="156" t="s">
        <v>222</v>
      </c>
      <c r="H130" s="61" t="s">
        <v>268</v>
      </c>
    </row>
    <row r="131" spans="1:8" ht="36" outlineLevel="3" x14ac:dyDescent="0.3">
      <c r="A131" s="4" t="s">
        <v>848</v>
      </c>
      <c r="B131" s="4" t="s">
        <v>904</v>
      </c>
      <c r="C131" s="117" t="s">
        <v>851</v>
      </c>
      <c r="D131" s="113" t="s">
        <v>852</v>
      </c>
      <c r="E131" s="215" t="s">
        <v>17</v>
      </c>
      <c r="F131" s="163" t="s">
        <v>244</v>
      </c>
      <c r="G131" s="163" t="s">
        <v>267</v>
      </c>
      <c r="H131" s="35" t="s">
        <v>515</v>
      </c>
    </row>
    <row r="132" spans="1:8" ht="77.25" customHeight="1" outlineLevel="3" x14ac:dyDescent="0.3">
      <c r="A132" s="19" t="s">
        <v>516</v>
      </c>
      <c r="B132" s="83" t="s">
        <v>1145</v>
      </c>
      <c r="C132" s="6" t="s">
        <v>1147</v>
      </c>
      <c r="D132" s="6" t="s">
        <v>1149</v>
      </c>
      <c r="E132" s="227"/>
      <c r="F132" s="6" t="s">
        <v>259</v>
      </c>
      <c r="G132" s="6" t="s">
        <v>642</v>
      </c>
      <c r="H132" s="6"/>
    </row>
    <row r="133" spans="1:8" ht="78" customHeight="1" outlineLevel="3" x14ac:dyDescent="0.3">
      <c r="A133" s="19" t="s">
        <v>517</v>
      </c>
      <c r="B133" s="83" t="s">
        <v>1146</v>
      </c>
      <c r="C133" s="6" t="s">
        <v>1148</v>
      </c>
      <c r="D133" s="6" t="s">
        <v>1150</v>
      </c>
      <c r="E133" s="227"/>
      <c r="F133" s="6" t="s">
        <v>641</v>
      </c>
      <c r="G133" s="6" t="s">
        <v>642</v>
      </c>
      <c r="H133" s="6"/>
    </row>
    <row r="134" spans="1:8" ht="136.5" customHeight="1" outlineLevel="3" x14ac:dyDescent="0.3">
      <c r="A134" s="19" t="s">
        <v>518</v>
      </c>
      <c r="B134" s="83" t="s">
        <v>1151</v>
      </c>
      <c r="C134" s="6" t="s">
        <v>1153</v>
      </c>
      <c r="D134" s="6" t="s">
        <v>1155</v>
      </c>
      <c r="E134" s="227"/>
      <c r="F134" s="6" t="s">
        <v>835</v>
      </c>
      <c r="G134" s="6" t="s">
        <v>643</v>
      </c>
      <c r="H134" s="6"/>
    </row>
    <row r="135" spans="1:8" ht="144" customHeight="1" outlineLevel="3" x14ac:dyDescent="0.3">
      <c r="A135" s="19" t="s">
        <v>519</v>
      </c>
      <c r="B135" s="82" t="s">
        <v>1152</v>
      </c>
      <c r="C135" s="6" t="s">
        <v>1154</v>
      </c>
      <c r="D135" s="6" t="s">
        <v>1156</v>
      </c>
      <c r="E135" s="227"/>
      <c r="F135" s="10" t="s">
        <v>548</v>
      </c>
      <c r="G135" s="6" t="s">
        <v>642</v>
      </c>
      <c r="H135" s="10"/>
    </row>
    <row r="136" spans="1:8" ht="56.25" customHeight="1" outlineLevel="2" x14ac:dyDescent="0.3">
      <c r="A136" s="58" t="s">
        <v>840</v>
      </c>
      <c r="B136" s="58" t="s">
        <v>841</v>
      </c>
      <c r="C136" s="108" t="s">
        <v>845</v>
      </c>
      <c r="D136" s="108" t="s">
        <v>846</v>
      </c>
      <c r="E136" s="60" t="s">
        <v>1916</v>
      </c>
      <c r="F136" s="444" t="s">
        <v>278</v>
      </c>
      <c r="G136" s="444"/>
      <c r="H136" s="444"/>
    </row>
    <row r="137" spans="1:8" s="278" customFormat="1" ht="145.5" customHeight="1" outlineLevel="2" x14ac:dyDescent="0.3">
      <c r="A137" s="268" t="s">
        <v>520</v>
      </c>
      <c r="B137" s="268" t="s">
        <v>1157</v>
      </c>
      <c r="C137" s="269" t="s">
        <v>1158</v>
      </c>
      <c r="D137" s="270" t="s">
        <v>1159</v>
      </c>
      <c r="E137" s="275" t="s">
        <v>444</v>
      </c>
      <c r="F137" s="156" t="s">
        <v>221</v>
      </c>
      <c r="G137" s="156" t="s">
        <v>222</v>
      </c>
      <c r="H137" s="61" t="s">
        <v>268</v>
      </c>
    </row>
    <row r="138" spans="1:8" ht="36" outlineLevel="3" x14ac:dyDescent="0.3">
      <c r="A138" s="4" t="s">
        <v>848</v>
      </c>
      <c r="B138" s="4" t="s">
        <v>904</v>
      </c>
      <c r="C138" s="111" t="s">
        <v>851</v>
      </c>
      <c r="D138" s="112" t="s">
        <v>852</v>
      </c>
      <c r="E138" s="214" t="s">
        <v>17</v>
      </c>
      <c r="F138" s="158" t="s">
        <v>244</v>
      </c>
      <c r="G138" s="158" t="s">
        <v>267</v>
      </c>
      <c r="H138" s="99" t="s">
        <v>521</v>
      </c>
    </row>
    <row r="139" spans="1:8" ht="72" outlineLevel="3" x14ac:dyDescent="0.3">
      <c r="A139" s="19" t="s">
        <v>522</v>
      </c>
      <c r="B139" s="82" t="s">
        <v>1160</v>
      </c>
      <c r="C139" s="6" t="s">
        <v>1162</v>
      </c>
      <c r="D139" s="6" t="s">
        <v>1164</v>
      </c>
      <c r="E139" s="227"/>
      <c r="F139" s="6" t="s">
        <v>273</v>
      </c>
      <c r="G139" s="6" t="s">
        <v>648</v>
      </c>
      <c r="H139" s="6"/>
    </row>
    <row r="140" spans="1:8" ht="88.5" customHeight="1" outlineLevel="3" x14ac:dyDescent="0.3">
      <c r="A140" s="19" t="s">
        <v>523</v>
      </c>
      <c r="B140" s="82" t="s">
        <v>1161</v>
      </c>
      <c r="C140" s="6" t="s">
        <v>1163</v>
      </c>
      <c r="D140" s="6" t="s">
        <v>1165</v>
      </c>
      <c r="E140" s="227"/>
      <c r="F140" s="6" t="s">
        <v>274</v>
      </c>
      <c r="G140" s="6" t="s">
        <v>649</v>
      </c>
      <c r="H140" s="6"/>
    </row>
    <row r="141" spans="1:8" ht="81.75" customHeight="1" outlineLevel="3" x14ac:dyDescent="0.3">
      <c r="A141" s="19" t="s">
        <v>524</v>
      </c>
      <c r="B141" s="82" t="s">
        <v>1166</v>
      </c>
      <c r="C141" s="6" t="s">
        <v>1168</v>
      </c>
      <c r="D141" s="6" t="s">
        <v>1170</v>
      </c>
      <c r="E141" s="227"/>
      <c r="F141" s="6" t="s">
        <v>549</v>
      </c>
      <c r="G141" s="6" t="s">
        <v>663</v>
      </c>
      <c r="H141" s="6"/>
    </row>
    <row r="142" spans="1:8" ht="143.25" customHeight="1" outlineLevel="3" x14ac:dyDescent="0.3">
      <c r="A142" s="19" t="s">
        <v>525</v>
      </c>
      <c r="B142" s="82" t="s">
        <v>1167</v>
      </c>
      <c r="C142" s="6" t="s">
        <v>1169</v>
      </c>
      <c r="D142" s="6" t="s">
        <v>1171</v>
      </c>
      <c r="E142" s="227"/>
      <c r="F142" s="6" t="s">
        <v>836</v>
      </c>
      <c r="G142" s="6" t="s">
        <v>650</v>
      </c>
      <c r="H142" s="6"/>
    </row>
    <row r="143" spans="1:8" ht="56.25" customHeight="1" outlineLevel="2" x14ac:dyDescent="0.3">
      <c r="A143" s="58" t="s">
        <v>840</v>
      </c>
      <c r="B143" s="58" t="s">
        <v>841</v>
      </c>
      <c r="C143" s="108" t="s">
        <v>845</v>
      </c>
      <c r="D143" s="108" t="s">
        <v>846</v>
      </c>
      <c r="E143" s="60" t="s">
        <v>1916</v>
      </c>
      <c r="F143" s="442" t="s">
        <v>278</v>
      </c>
      <c r="G143" s="443"/>
      <c r="H143" s="443"/>
    </row>
    <row r="144" spans="1:8" s="278" customFormat="1" ht="85.5" customHeight="1" outlineLevel="2" x14ac:dyDescent="0.3">
      <c r="A144" s="268" t="s">
        <v>526</v>
      </c>
      <c r="B144" s="268" t="s">
        <v>1172</v>
      </c>
      <c r="C144" s="269" t="s">
        <v>1173</v>
      </c>
      <c r="D144" s="270" t="s">
        <v>1174</v>
      </c>
      <c r="E144" s="275" t="s">
        <v>436</v>
      </c>
      <c r="F144" s="156" t="s">
        <v>221</v>
      </c>
      <c r="G144" s="156" t="s">
        <v>222</v>
      </c>
      <c r="H144" s="61" t="s">
        <v>268</v>
      </c>
    </row>
    <row r="145" spans="1:8" ht="36" outlineLevel="3" x14ac:dyDescent="0.35">
      <c r="A145" s="4" t="s">
        <v>848</v>
      </c>
      <c r="B145" s="4" t="s">
        <v>904</v>
      </c>
      <c r="C145" s="114" t="s">
        <v>851</v>
      </c>
      <c r="D145" s="115" t="s">
        <v>852</v>
      </c>
      <c r="E145" s="214" t="s">
        <v>17</v>
      </c>
      <c r="F145" s="158" t="s">
        <v>244</v>
      </c>
      <c r="G145" s="158" t="s">
        <v>267</v>
      </c>
      <c r="H145" s="99" t="s">
        <v>258</v>
      </c>
    </row>
    <row r="146" spans="1:8" ht="79.5" customHeight="1" outlineLevel="3" x14ac:dyDescent="0.3">
      <c r="A146" s="19" t="s">
        <v>527</v>
      </c>
      <c r="B146" s="82" t="s">
        <v>1175</v>
      </c>
      <c r="C146" s="6" t="s">
        <v>1177</v>
      </c>
      <c r="D146" s="6" t="s">
        <v>1179</v>
      </c>
      <c r="E146" s="227"/>
      <c r="F146" s="6" t="s">
        <v>833</v>
      </c>
      <c r="G146" s="6" t="s">
        <v>682</v>
      </c>
      <c r="H146" s="1"/>
    </row>
    <row r="147" spans="1:8" ht="69" customHeight="1" outlineLevel="3" x14ac:dyDescent="0.3">
      <c r="A147" s="19" t="s">
        <v>832</v>
      </c>
      <c r="B147" s="82" t="s">
        <v>1176</v>
      </c>
      <c r="C147" s="6" t="s">
        <v>1178</v>
      </c>
      <c r="D147" s="6" t="s">
        <v>1180</v>
      </c>
      <c r="E147" s="227"/>
      <c r="F147" s="6" t="s">
        <v>654</v>
      </c>
      <c r="G147" s="6" t="s">
        <v>682</v>
      </c>
      <c r="H147" s="1"/>
    </row>
    <row r="148" spans="1:8" ht="73.5" customHeight="1" outlineLevel="1" x14ac:dyDescent="0.3">
      <c r="A148" s="68" t="s">
        <v>1181</v>
      </c>
      <c r="B148" s="68" t="s">
        <v>1182</v>
      </c>
      <c r="C148" s="106" t="s">
        <v>1183</v>
      </c>
      <c r="D148" s="107"/>
      <c r="E148" s="229"/>
      <c r="F148" s="164"/>
      <c r="G148" s="164"/>
      <c r="H148" s="25"/>
    </row>
    <row r="149" spans="1:8" ht="64.5" customHeight="1" outlineLevel="2" x14ac:dyDescent="0.3">
      <c r="A149" s="58" t="s">
        <v>840</v>
      </c>
      <c r="B149" s="58" t="s">
        <v>841</v>
      </c>
      <c r="C149" s="108" t="s">
        <v>845</v>
      </c>
      <c r="D149" s="108" t="s">
        <v>846</v>
      </c>
      <c r="E149" s="60" t="s">
        <v>1916</v>
      </c>
      <c r="F149" s="442" t="s">
        <v>278</v>
      </c>
      <c r="G149" s="443"/>
      <c r="H149" s="443"/>
    </row>
    <row r="150" spans="1:8" s="278" customFormat="1" ht="99" customHeight="1" outlineLevel="2" x14ac:dyDescent="0.3">
      <c r="A150" s="268" t="s">
        <v>254</v>
      </c>
      <c r="B150" s="268" t="s">
        <v>1184</v>
      </c>
      <c r="C150" s="269" t="s">
        <v>1185</v>
      </c>
      <c r="D150" s="270" t="s">
        <v>1186</v>
      </c>
      <c r="E150" s="275" t="s">
        <v>1918</v>
      </c>
      <c r="F150" s="156" t="s">
        <v>221</v>
      </c>
      <c r="G150" s="156" t="s">
        <v>222</v>
      </c>
      <c r="H150" s="61" t="s">
        <v>268</v>
      </c>
    </row>
    <row r="151" spans="1:8" s="210" customFormat="1" ht="44.25" customHeight="1" outlineLevel="3" x14ac:dyDescent="0.35">
      <c r="A151" s="4" t="s">
        <v>848</v>
      </c>
      <c r="B151" s="4" t="s">
        <v>904</v>
      </c>
      <c r="C151" s="114" t="s">
        <v>851</v>
      </c>
      <c r="D151" s="115" t="s">
        <v>852</v>
      </c>
      <c r="E151" s="214" t="s">
        <v>17</v>
      </c>
      <c r="F151" s="158" t="s">
        <v>244</v>
      </c>
      <c r="G151" s="158" t="s">
        <v>267</v>
      </c>
      <c r="H151" s="99" t="s">
        <v>382</v>
      </c>
    </row>
    <row r="152" spans="1:8" ht="108" customHeight="1" outlineLevel="3" x14ac:dyDescent="0.3">
      <c r="A152" s="19" t="s">
        <v>255</v>
      </c>
      <c r="B152" s="82" t="s">
        <v>1187</v>
      </c>
      <c r="C152" s="6" t="s">
        <v>1189</v>
      </c>
      <c r="D152" s="6" t="s">
        <v>1191</v>
      </c>
      <c r="E152" s="227"/>
      <c r="F152" s="6" t="s">
        <v>381</v>
      </c>
      <c r="G152" s="6" t="s">
        <v>666</v>
      </c>
      <c r="H152" s="6"/>
    </row>
    <row r="153" spans="1:8" ht="96" customHeight="1" outlineLevel="3" x14ac:dyDescent="0.3">
      <c r="A153" s="19" t="s">
        <v>256</v>
      </c>
      <c r="B153" s="82" t="s">
        <v>1188</v>
      </c>
      <c r="C153" s="6" t="s">
        <v>1190</v>
      </c>
      <c r="D153" s="6" t="s">
        <v>1192</v>
      </c>
      <c r="E153" s="227"/>
      <c r="F153" s="6" t="s">
        <v>684</v>
      </c>
      <c r="G153" s="6" t="s">
        <v>666</v>
      </c>
      <c r="H153" s="6"/>
    </row>
    <row r="154" spans="1:8" ht="124.5" customHeight="1" outlineLevel="3" x14ac:dyDescent="0.3">
      <c r="A154" s="19" t="s">
        <v>683</v>
      </c>
      <c r="B154" s="82" t="s">
        <v>1193</v>
      </c>
      <c r="C154" s="6" t="s">
        <v>1195</v>
      </c>
      <c r="D154" s="6" t="s">
        <v>1197</v>
      </c>
      <c r="E154" s="227"/>
      <c r="F154" s="6" t="s">
        <v>687</v>
      </c>
      <c r="G154" s="6" t="s">
        <v>666</v>
      </c>
      <c r="H154" s="6"/>
    </row>
    <row r="155" spans="1:8" ht="90" customHeight="1" outlineLevel="3" x14ac:dyDescent="0.3">
      <c r="A155" s="19" t="s">
        <v>686</v>
      </c>
      <c r="B155" s="82" t="s">
        <v>1194</v>
      </c>
      <c r="C155" s="6" t="s">
        <v>1196</v>
      </c>
      <c r="D155" s="6" t="s">
        <v>1198</v>
      </c>
      <c r="E155" s="227"/>
      <c r="F155" s="6" t="s">
        <v>272</v>
      </c>
      <c r="G155" s="6" t="s">
        <v>666</v>
      </c>
      <c r="H155" s="6"/>
    </row>
    <row r="156" spans="1:8" s="93" customFormat="1" ht="68.25" customHeight="1" outlineLevel="2" x14ac:dyDescent="0.4">
      <c r="A156" s="58" t="s">
        <v>840</v>
      </c>
      <c r="B156" s="58" t="s">
        <v>841</v>
      </c>
      <c r="C156" s="108" t="s">
        <v>845</v>
      </c>
      <c r="D156" s="108" t="s">
        <v>846</v>
      </c>
      <c r="E156" s="60" t="s">
        <v>1916</v>
      </c>
      <c r="F156" s="442" t="s">
        <v>278</v>
      </c>
      <c r="G156" s="443"/>
      <c r="H156" s="443"/>
    </row>
    <row r="157" spans="1:8" s="278" customFormat="1" ht="87" customHeight="1" outlineLevel="2" x14ac:dyDescent="0.3">
      <c r="A157" s="268" t="s">
        <v>251</v>
      </c>
      <c r="B157" s="268" t="s">
        <v>1199</v>
      </c>
      <c r="C157" s="269" t="s">
        <v>1200</v>
      </c>
      <c r="D157" s="270" t="s">
        <v>1201</v>
      </c>
      <c r="E157" s="275" t="s">
        <v>1919</v>
      </c>
      <c r="F157" s="156" t="s">
        <v>221</v>
      </c>
      <c r="G157" s="156" t="s">
        <v>222</v>
      </c>
      <c r="H157" s="61" t="s">
        <v>268</v>
      </c>
    </row>
    <row r="158" spans="1:8" ht="51.75" customHeight="1" outlineLevel="3" x14ac:dyDescent="0.3">
      <c r="A158" s="4" t="s">
        <v>848</v>
      </c>
      <c r="B158" s="4" t="s">
        <v>904</v>
      </c>
      <c r="C158" s="111" t="s">
        <v>851</v>
      </c>
      <c r="D158" s="112" t="s">
        <v>852</v>
      </c>
      <c r="E158" s="214" t="s">
        <v>17</v>
      </c>
      <c r="F158" s="158" t="s">
        <v>244</v>
      </c>
      <c r="G158" s="158" t="s">
        <v>267</v>
      </c>
      <c r="H158" s="99" t="s">
        <v>389</v>
      </c>
    </row>
    <row r="159" spans="1:8" ht="156" customHeight="1" outlineLevel="3" x14ac:dyDescent="0.3">
      <c r="A159" s="19" t="s">
        <v>252</v>
      </c>
      <c r="B159" s="82" t="s">
        <v>1202</v>
      </c>
      <c r="C159" s="6" t="s">
        <v>1204</v>
      </c>
      <c r="D159" s="6" t="s">
        <v>1206</v>
      </c>
      <c r="E159" s="227"/>
      <c r="F159" s="6" t="s">
        <v>586</v>
      </c>
      <c r="G159" s="6" t="s">
        <v>665</v>
      </c>
      <c r="H159" s="6"/>
    </row>
    <row r="160" spans="1:8" ht="123" customHeight="1" outlineLevel="3" x14ac:dyDescent="0.3">
      <c r="A160" s="19" t="s">
        <v>257</v>
      </c>
      <c r="B160" s="82" t="s">
        <v>1203</v>
      </c>
      <c r="C160" s="6" t="s">
        <v>1205</v>
      </c>
      <c r="D160" s="6" t="s">
        <v>1207</v>
      </c>
      <c r="E160" s="227"/>
      <c r="F160" s="6" t="s">
        <v>622</v>
      </c>
      <c r="G160" s="6" t="s">
        <v>665</v>
      </c>
      <c r="H160" s="6"/>
    </row>
    <row r="161" spans="1:8" ht="98.25" customHeight="1" outlineLevel="3" x14ac:dyDescent="0.3">
      <c r="A161" s="19" t="s">
        <v>253</v>
      </c>
      <c r="B161" s="82" t="s">
        <v>1208</v>
      </c>
      <c r="C161" s="6" t="s">
        <v>1209</v>
      </c>
      <c r="D161" s="6" t="s">
        <v>1210</v>
      </c>
      <c r="E161" s="227"/>
      <c r="F161" s="6" t="s">
        <v>587</v>
      </c>
      <c r="G161" s="6" t="s">
        <v>665</v>
      </c>
      <c r="H161" s="6"/>
    </row>
    <row r="162" spans="1:8" s="189" customFormat="1" ht="56.25" customHeight="1" outlineLevel="2" x14ac:dyDescent="0.35">
      <c r="A162" s="58" t="s">
        <v>840</v>
      </c>
      <c r="B162" s="58" t="s">
        <v>841</v>
      </c>
      <c r="C162" s="108" t="s">
        <v>845</v>
      </c>
      <c r="D162" s="108" t="s">
        <v>846</v>
      </c>
      <c r="E162" s="60" t="s">
        <v>1916</v>
      </c>
      <c r="F162" s="442" t="s">
        <v>278</v>
      </c>
      <c r="G162" s="443"/>
      <c r="H162" s="443"/>
    </row>
    <row r="163" spans="1:8" s="278" customFormat="1" ht="61.5" customHeight="1" outlineLevel="2" x14ac:dyDescent="0.3">
      <c r="A163" s="268" t="s">
        <v>248</v>
      </c>
      <c r="B163" s="268" t="s">
        <v>1211</v>
      </c>
      <c r="C163" s="269" t="s">
        <v>1212</v>
      </c>
      <c r="D163" s="270" t="s">
        <v>1213</v>
      </c>
      <c r="E163" s="275" t="s">
        <v>1920</v>
      </c>
      <c r="F163" s="156" t="s">
        <v>221</v>
      </c>
      <c r="G163" s="156" t="s">
        <v>222</v>
      </c>
      <c r="H163" s="61" t="s">
        <v>268</v>
      </c>
    </row>
    <row r="164" spans="1:8" ht="39" customHeight="1" outlineLevel="3" x14ac:dyDescent="0.35">
      <c r="A164" s="4" t="s">
        <v>848</v>
      </c>
      <c r="B164" s="4" t="s">
        <v>904</v>
      </c>
      <c r="C164" s="114" t="s">
        <v>851</v>
      </c>
      <c r="D164" s="115" t="s">
        <v>852</v>
      </c>
      <c r="E164" s="214" t="s">
        <v>17</v>
      </c>
      <c r="F164" s="158" t="s">
        <v>244</v>
      </c>
      <c r="G164" s="158" t="s">
        <v>267</v>
      </c>
      <c r="H164" s="99" t="s">
        <v>258</v>
      </c>
    </row>
    <row r="165" spans="1:8" ht="119.25" customHeight="1" outlineLevel="3" x14ac:dyDescent="0.3">
      <c r="A165" s="19" t="s">
        <v>249</v>
      </c>
      <c r="B165" s="82" t="s">
        <v>1214</v>
      </c>
      <c r="C165" s="6" t="s">
        <v>1217</v>
      </c>
      <c r="D165" s="6" t="s">
        <v>1220</v>
      </c>
      <c r="E165" s="227"/>
      <c r="F165" s="6" t="s">
        <v>491</v>
      </c>
      <c r="G165" s="6" t="s">
        <v>664</v>
      </c>
      <c r="H165" s="6"/>
    </row>
    <row r="166" spans="1:8" ht="127.5" customHeight="1" outlineLevel="3" x14ac:dyDescent="0.3">
      <c r="A166" s="19" t="s">
        <v>250</v>
      </c>
      <c r="B166" s="82" t="s">
        <v>1215</v>
      </c>
      <c r="C166" s="6" t="s">
        <v>1218</v>
      </c>
      <c r="D166" s="6" t="s">
        <v>1221</v>
      </c>
      <c r="E166" s="227"/>
      <c r="F166" s="6" t="s">
        <v>491</v>
      </c>
      <c r="G166" s="6" t="s">
        <v>664</v>
      </c>
      <c r="H166" s="6"/>
    </row>
    <row r="167" spans="1:8" ht="93.75" customHeight="1" outlineLevel="3" x14ac:dyDescent="0.3">
      <c r="A167" s="19" t="s">
        <v>384</v>
      </c>
      <c r="B167" s="82" t="s">
        <v>1216</v>
      </c>
      <c r="C167" s="6" t="s">
        <v>1219</v>
      </c>
      <c r="D167" s="6" t="s">
        <v>1222</v>
      </c>
      <c r="E167" s="227"/>
      <c r="F167" s="6" t="s">
        <v>661</v>
      </c>
      <c r="G167" s="6" t="s">
        <v>664</v>
      </c>
      <c r="H167" s="6"/>
    </row>
    <row r="168" spans="1:8" ht="109.5" customHeight="1" outlineLevel="3" x14ac:dyDescent="0.3">
      <c r="A168" s="19" t="s">
        <v>655</v>
      </c>
      <c r="B168" s="82" t="s">
        <v>1223</v>
      </c>
      <c r="C168" s="6" t="s">
        <v>1228</v>
      </c>
      <c r="D168" s="6" t="s">
        <v>1233</v>
      </c>
      <c r="E168" s="227"/>
      <c r="F168" s="6" t="s">
        <v>662</v>
      </c>
      <c r="G168" s="6" t="s">
        <v>664</v>
      </c>
      <c r="H168" s="6"/>
    </row>
    <row r="169" spans="1:8" ht="76.5" customHeight="1" outlineLevel="3" x14ac:dyDescent="0.3">
      <c r="A169" s="19" t="s">
        <v>656</v>
      </c>
      <c r="B169" s="82" t="s">
        <v>1224</v>
      </c>
      <c r="C169" s="6" t="s">
        <v>1229</v>
      </c>
      <c r="D169" s="6" t="s">
        <v>1234</v>
      </c>
      <c r="E169" s="227"/>
      <c r="F169" s="6" t="s">
        <v>635</v>
      </c>
      <c r="G169" s="6" t="s">
        <v>664</v>
      </c>
      <c r="H169" s="3"/>
    </row>
    <row r="170" spans="1:8" ht="72" outlineLevel="3" x14ac:dyDescent="0.3">
      <c r="A170" s="19" t="s">
        <v>657</v>
      </c>
      <c r="B170" s="82" t="s">
        <v>1225</v>
      </c>
      <c r="C170" s="6" t="s">
        <v>1230</v>
      </c>
      <c r="D170" s="6" t="s">
        <v>1235</v>
      </c>
      <c r="E170" s="227"/>
      <c r="F170" s="6" t="s">
        <v>385</v>
      </c>
      <c r="G170" s="6" t="s">
        <v>664</v>
      </c>
      <c r="H170" s="6"/>
    </row>
    <row r="171" spans="1:8" ht="72" outlineLevel="3" x14ac:dyDescent="0.3">
      <c r="A171" s="19" t="s">
        <v>658</v>
      </c>
      <c r="B171" s="82" t="s">
        <v>1226</v>
      </c>
      <c r="C171" s="6" t="s">
        <v>1231</v>
      </c>
      <c r="D171" s="6" t="s">
        <v>1236</v>
      </c>
      <c r="E171" s="227"/>
      <c r="F171" s="6" t="s">
        <v>660</v>
      </c>
      <c r="G171" s="6" t="s">
        <v>664</v>
      </c>
      <c r="H171" s="6"/>
    </row>
    <row r="172" spans="1:8" ht="108.75" customHeight="1" outlineLevel="3" x14ac:dyDescent="0.3">
      <c r="A172" s="19" t="s">
        <v>659</v>
      </c>
      <c r="B172" s="82" t="s">
        <v>1227</v>
      </c>
      <c r="C172" s="6" t="s">
        <v>1232</v>
      </c>
      <c r="D172" s="6" t="s">
        <v>1237</v>
      </c>
      <c r="E172" s="227"/>
      <c r="F172" s="6" t="s">
        <v>277</v>
      </c>
      <c r="G172" s="6" t="s">
        <v>664</v>
      </c>
      <c r="H172" s="6"/>
    </row>
    <row r="173" spans="1:8" s="45" customFormat="1" ht="56.25" customHeight="1" outlineLevel="2" x14ac:dyDescent="0.35">
      <c r="A173" s="58" t="s">
        <v>840</v>
      </c>
      <c r="B173" s="58" t="s">
        <v>841</v>
      </c>
      <c r="C173" s="108" t="s">
        <v>845</v>
      </c>
      <c r="D173" s="108" t="s">
        <v>846</v>
      </c>
      <c r="E173" s="60" t="s">
        <v>1916</v>
      </c>
      <c r="F173" s="442" t="s">
        <v>278</v>
      </c>
      <c r="G173" s="443"/>
      <c r="H173" s="443"/>
    </row>
    <row r="174" spans="1:8" s="278" customFormat="1" ht="48" customHeight="1" outlineLevel="2" x14ac:dyDescent="0.3">
      <c r="A174" s="268" t="s">
        <v>245</v>
      </c>
      <c r="B174" s="268" t="s">
        <v>1238</v>
      </c>
      <c r="C174" s="269" t="s">
        <v>1239</v>
      </c>
      <c r="D174" s="270" t="s">
        <v>1240</v>
      </c>
      <c r="E174" s="275" t="s">
        <v>1921</v>
      </c>
      <c r="F174" s="156" t="s">
        <v>221</v>
      </c>
      <c r="G174" s="156" t="s">
        <v>222</v>
      </c>
      <c r="H174" s="61" t="s">
        <v>268</v>
      </c>
    </row>
    <row r="175" spans="1:8" ht="36" outlineLevel="3" x14ac:dyDescent="0.35">
      <c r="A175" s="4" t="s">
        <v>848</v>
      </c>
      <c r="B175" s="4" t="s">
        <v>904</v>
      </c>
      <c r="C175" s="114" t="s">
        <v>851</v>
      </c>
      <c r="D175" s="115" t="s">
        <v>852</v>
      </c>
      <c r="E175" s="214" t="s">
        <v>17</v>
      </c>
      <c r="F175" s="158" t="s">
        <v>244</v>
      </c>
      <c r="G175" s="158" t="s">
        <v>267</v>
      </c>
      <c r="H175" s="99" t="s">
        <v>258</v>
      </c>
    </row>
    <row r="176" spans="1:8" s="70" customFormat="1" ht="90.75" customHeight="1" outlineLevel="3" x14ac:dyDescent="0.4">
      <c r="A176" s="19" t="s">
        <v>246</v>
      </c>
      <c r="B176" s="82" t="s">
        <v>1241</v>
      </c>
      <c r="C176" s="6" t="s">
        <v>1244</v>
      </c>
      <c r="D176" s="6" t="s">
        <v>1247</v>
      </c>
      <c r="E176" s="227"/>
      <c r="F176" s="6" t="s">
        <v>588</v>
      </c>
      <c r="G176" s="6" t="s">
        <v>373</v>
      </c>
      <c r="H176" s="6"/>
    </row>
    <row r="177" spans="1:8" ht="63.75" customHeight="1" outlineLevel="3" x14ac:dyDescent="0.3">
      <c r="A177" s="19" t="s">
        <v>247</v>
      </c>
      <c r="B177" s="82" t="s">
        <v>1242</v>
      </c>
      <c r="C177" s="6" t="s">
        <v>1245</v>
      </c>
      <c r="D177" s="6" t="s">
        <v>1248</v>
      </c>
      <c r="E177" s="227"/>
      <c r="F177" s="6" t="s">
        <v>488</v>
      </c>
      <c r="G177" s="6" t="s">
        <v>352</v>
      </c>
      <c r="H177" s="3"/>
    </row>
    <row r="178" spans="1:8" s="70" customFormat="1" ht="77.25" customHeight="1" outlineLevel="3" x14ac:dyDescent="0.4">
      <c r="A178" s="19" t="s">
        <v>383</v>
      </c>
      <c r="B178" s="82" t="s">
        <v>1243</v>
      </c>
      <c r="C178" s="6" t="s">
        <v>1246</v>
      </c>
      <c r="D178" s="6" t="s">
        <v>1249</v>
      </c>
      <c r="E178" s="227"/>
      <c r="F178" s="6" t="s">
        <v>588</v>
      </c>
      <c r="G178" s="6" t="s">
        <v>373</v>
      </c>
      <c r="H178" s="6"/>
    </row>
    <row r="179" spans="1:8" ht="57" customHeight="1" x14ac:dyDescent="0.3">
      <c r="A179" s="241" t="s">
        <v>838</v>
      </c>
      <c r="B179" s="241" t="s">
        <v>1250</v>
      </c>
      <c r="C179" s="242" t="s">
        <v>1251</v>
      </c>
      <c r="D179" s="123"/>
      <c r="E179" s="230"/>
      <c r="F179" s="166"/>
      <c r="G179" s="166"/>
      <c r="H179" s="57"/>
    </row>
    <row r="180" spans="1:8" ht="95.25" customHeight="1" outlineLevel="1" x14ac:dyDescent="0.3">
      <c r="A180" s="87" t="s">
        <v>839</v>
      </c>
      <c r="B180" s="87" t="s">
        <v>1252</v>
      </c>
      <c r="C180" s="124" t="s">
        <v>1253</v>
      </c>
      <c r="D180" s="125" t="s">
        <v>17</v>
      </c>
      <c r="E180" s="231"/>
      <c r="F180" s="167"/>
      <c r="G180" s="167"/>
      <c r="H180" s="38"/>
    </row>
    <row r="181" spans="1:8" ht="56.25" customHeight="1" outlineLevel="2" x14ac:dyDescent="0.3">
      <c r="A181" s="79" t="s">
        <v>840</v>
      </c>
      <c r="B181" s="79" t="s">
        <v>841</v>
      </c>
      <c r="C181" s="126" t="s">
        <v>845</v>
      </c>
      <c r="D181" s="126" t="s">
        <v>846</v>
      </c>
      <c r="E181" s="80" t="s">
        <v>1916</v>
      </c>
      <c r="F181" s="438" t="s">
        <v>278</v>
      </c>
      <c r="G181" s="439"/>
      <c r="H181" s="439"/>
    </row>
    <row r="182" spans="1:8" s="278" customFormat="1" ht="131.25" customHeight="1" outlineLevel="2" x14ac:dyDescent="0.3">
      <c r="A182" s="280" t="s">
        <v>18</v>
      </c>
      <c r="B182" s="280" t="s">
        <v>1254</v>
      </c>
      <c r="C182" s="281" t="s">
        <v>1255</v>
      </c>
      <c r="D182" s="282" t="s">
        <v>1256</v>
      </c>
      <c r="E182" s="283" t="s">
        <v>528</v>
      </c>
      <c r="F182" s="168" t="s">
        <v>221</v>
      </c>
      <c r="G182" s="168" t="s">
        <v>222</v>
      </c>
      <c r="H182" s="64" t="s">
        <v>268</v>
      </c>
    </row>
    <row r="183" spans="1:8" ht="36" outlineLevel="3" x14ac:dyDescent="0.35">
      <c r="A183" s="11" t="s">
        <v>848</v>
      </c>
      <c r="B183" s="11" t="s">
        <v>904</v>
      </c>
      <c r="C183" s="146" t="s">
        <v>851</v>
      </c>
      <c r="D183" s="147" t="s">
        <v>852</v>
      </c>
      <c r="E183" s="187"/>
      <c r="F183" s="172" t="s">
        <v>244</v>
      </c>
      <c r="G183" s="219" t="s">
        <v>267</v>
      </c>
      <c r="H183" s="98" t="s">
        <v>406</v>
      </c>
    </row>
    <row r="184" spans="1:8" ht="91.5" customHeight="1" outlineLevel="3" x14ac:dyDescent="0.3">
      <c r="A184" s="20" t="s">
        <v>19</v>
      </c>
      <c r="B184" s="84" t="s">
        <v>1257</v>
      </c>
      <c r="C184" s="13" t="s">
        <v>1259</v>
      </c>
      <c r="D184" s="13" t="s">
        <v>1261</v>
      </c>
      <c r="E184" s="232"/>
      <c r="F184" s="13" t="s">
        <v>574</v>
      </c>
      <c r="G184" s="13" t="s">
        <v>651</v>
      </c>
      <c r="H184" s="14"/>
    </row>
    <row r="185" spans="1:8" ht="126" customHeight="1" outlineLevel="3" x14ac:dyDescent="0.3">
      <c r="A185" s="20" t="s">
        <v>20</v>
      </c>
      <c r="B185" s="84" t="s">
        <v>1258</v>
      </c>
      <c r="C185" s="13" t="s">
        <v>1260</v>
      </c>
      <c r="D185" s="13" t="s">
        <v>1262</v>
      </c>
      <c r="E185" s="232"/>
      <c r="F185" s="13" t="s">
        <v>590</v>
      </c>
      <c r="G185" s="13" t="s">
        <v>651</v>
      </c>
      <c r="H185" s="14"/>
    </row>
    <row r="186" spans="1:8" ht="107.25" customHeight="1" outlineLevel="3" x14ac:dyDescent="0.3">
      <c r="A186" s="20" t="s">
        <v>21</v>
      </c>
      <c r="B186" s="84" t="s">
        <v>1263</v>
      </c>
      <c r="C186" s="13" t="s">
        <v>1267</v>
      </c>
      <c r="D186" s="13" t="s">
        <v>1271</v>
      </c>
      <c r="E186" s="232"/>
      <c r="F186" s="13" t="s">
        <v>551</v>
      </c>
      <c r="G186" s="13" t="s">
        <v>651</v>
      </c>
      <c r="H186" s="14"/>
    </row>
    <row r="187" spans="1:8" ht="108" customHeight="1" outlineLevel="3" x14ac:dyDescent="0.3">
      <c r="A187" s="20" t="s">
        <v>22</v>
      </c>
      <c r="B187" s="84" t="s">
        <v>1264</v>
      </c>
      <c r="C187" s="13" t="s">
        <v>1268</v>
      </c>
      <c r="D187" s="13" t="s">
        <v>1272</v>
      </c>
      <c r="E187" s="232"/>
      <c r="F187" s="13" t="s">
        <v>552</v>
      </c>
      <c r="G187" s="13" t="s">
        <v>651</v>
      </c>
      <c r="H187" s="14"/>
    </row>
    <row r="188" spans="1:8" ht="122.25" customHeight="1" outlineLevel="3" x14ac:dyDescent="0.3">
      <c r="A188" s="20" t="s">
        <v>23</v>
      </c>
      <c r="B188" s="84" t="s">
        <v>1265</v>
      </c>
      <c r="C188" s="13" t="s">
        <v>1269</v>
      </c>
      <c r="D188" s="13" t="s">
        <v>1273</v>
      </c>
      <c r="E188" s="232"/>
      <c r="F188" s="13" t="s">
        <v>553</v>
      </c>
      <c r="G188" s="13" t="s">
        <v>651</v>
      </c>
      <c r="H188" s="14"/>
    </row>
    <row r="189" spans="1:8" ht="111" customHeight="1" outlineLevel="3" x14ac:dyDescent="0.3">
      <c r="A189" s="20" t="s">
        <v>293</v>
      </c>
      <c r="B189" s="84" t="s">
        <v>1266</v>
      </c>
      <c r="C189" s="13" t="s">
        <v>1270</v>
      </c>
      <c r="D189" s="13" t="s">
        <v>1274</v>
      </c>
      <c r="E189" s="232"/>
      <c r="F189" s="13" t="s">
        <v>554</v>
      </c>
      <c r="G189" s="13" t="s">
        <v>651</v>
      </c>
      <c r="H189" s="14"/>
    </row>
    <row r="190" spans="1:8" ht="96.75" customHeight="1" outlineLevel="3" x14ac:dyDescent="0.3">
      <c r="A190" s="20" t="s">
        <v>465</v>
      </c>
      <c r="B190" s="84" t="s">
        <v>1277</v>
      </c>
      <c r="C190" s="13" t="s">
        <v>1276</v>
      </c>
      <c r="D190" s="13" t="s">
        <v>1275</v>
      </c>
      <c r="E190" s="232"/>
      <c r="F190" s="13" t="s">
        <v>555</v>
      </c>
      <c r="G190" s="13" t="s">
        <v>651</v>
      </c>
      <c r="H190" s="14"/>
    </row>
    <row r="191" spans="1:8" ht="56.25" customHeight="1" outlineLevel="2" x14ac:dyDescent="0.3">
      <c r="A191" s="79" t="s">
        <v>840</v>
      </c>
      <c r="B191" s="79" t="s">
        <v>841</v>
      </c>
      <c r="C191" s="126" t="s">
        <v>845</v>
      </c>
      <c r="D191" s="126" t="s">
        <v>846</v>
      </c>
      <c r="E191" s="80" t="s">
        <v>1916</v>
      </c>
      <c r="F191" s="438" t="s">
        <v>278</v>
      </c>
      <c r="G191" s="439"/>
      <c r="H191" s="439"/>
    </row>
    <row r="192" spans="1:8" s="278" customFormat="1" ht="68.25" customHeight="1" outlineLevel="2" x14ac:dyDescent="0.3">
      <c r="A192" s="280" t="s">
        <v>16</v>
      </c>
      <c r="B192" s="280" t="s">
        <v>1278</v>
      </c>
      <c r="C192" s="281" t="s">
        <v>1279</v>
      </c>
      <c r="D192" s="282" t="s">
        <v>1280</v>
      </c>
      <c r="E192" s="283" t="s">
        <v>529</v>
      </c>
      <c r="F192" s="168" t="s">
        <v>221</v>
      </c>
      <c r="G192" s="168" t="s">
        <v>222</v>
      </c>
      <c r="H192" s="64" t="s">
        <v>268</v>
      </c>
    </row>
    <row r="193" spans="1:8" ht="36" outlineLevel="3" x14ac:dyDescent="0.35">
      <c r="A193" s="11" t="s">
        <v>848</v>
      </c>
      <c r="B193" s="11" t="s">
        <v>904</v>
      </c>
      <c r="C193" s="146" t="s">
        <v>851</v>
      </c>
      <c r="D193" s="147" t="s">
        <v>852</v>
      </c>
      <c r="E193" s="103" t="s">
        <v>17</v>
      </c>
      <c r="F193" s="172" t="s">
        <v>244</v>
      </c>
      <c r="G193" s="219" t="s">
        <v>267</v>
      </c>
      <c r="H193" s="98" t="s">
        <v>405</v>
      </c>
    </row>
    <row r="194" spans="1:8" ht="125.25" customHeight="1" outlineLevel="3" x14ac:dyDescent="0.3">
      <c r="A194" s="20" t="s">
        <v>7</v>
      </c>
      <c r="B194" s="84" t="s">
        <v>1281</v>
      </c>
      <c r="C194" s="13" t="s">
        <v>1283</v>
      </c>
      <c r="D194" s="13" t="s">
        <v>1285</v>
      </c>
      <c r="E194" s="233"/>
      <c r="F194" s="13" t="s">
        <v>593</v>
      </c>
      <c r="G194" s="13" t="s">
        <v>651</v>
      </c>
      <c r="H194" s="14"/>
    </row>
    <row r="195" spans="1:8" ht="128.25" customHeight="1" outlineLevel="3" x14ac:dyDescent="0.3">
      <c r="A195" s="20" t="s">
        <v>8</v>
      </c>
      <c r="B195" s="84" t="s">
        <v>1282</v>
      </c>
      <c r="C195" s="13" t="s">
        <v>1284</v>
      </c>
      <c r="D195" s="13" t="s">
        <v>1286</v>
      </c>
      <c r="E195" s="233"/>
      <c r="F195" s="13" t="s">
        <v>688</v>
      </c>
      <c r="G195" s="13" t="s">
        <v>651</v>
      </c>
      <c r="H195" s="14"/>
    </row>
    <row r="196" spans="1:8" ht="173.25" customHeight="1" outlineLevel="3" x14ac:dyDescent="0.3">
      <c r="A196" s="20" t="s">
        <v>9</v>
      </c>
      <c r="B196" s="84" t="s">
        <v>1287</v>
      </c>
      <c r="C196" s="13" t="s">
        <v>1290</v>
      </c>
      <c r="D196" s="13" t="s">
        <v>1291</v>
      </c>
      <c r="E196" s="233"/>
      <c r="F196" s="13" t="s">
        <v>689</v>
      </c>
      <c r="G196" s="13" t="s">
        <v>651</v>
      </c>
      <c r="H196" s="14"/>
    </row>
    <row r="197" spans="1:8" ht="170.25" customHeight="1" outlineLevel="3" x14ac:dyDescent="0.3">
      <c r="A197" s="20" t="s">
        <v>10</v>
      </c>
      <c r="B197" s="84" t="s">
        <v>1288</v>
      </c>
      <c r="C197" s="13" t="s">
        <v>1292</v>
      </c>
      <c r="D197" s="13" t="s">
        <v>1293</v>
      </c>
      <c r="E197" s="233"/>
      <c r="F197" s="13" t="s">
        <v>592</v>
      </c>
      <c r="G197" s="13" t="s">
        <v>651</v>
      </c>
      <c r="H197" s="14"/>
    </row>
    <row r="198" spans="1:8" ht="183.75" customHeight="1" outlineLevel="3" x14ac:dyDescent="0.3">
      <c r="A198" s="20" t="s">
        <v>11</v>
      </c>
      <c r="B198" s="84" t="s">
        <v>1289</v>
      </c>
      <c r="C198" s="13" t="s">
        <v>1295</v>
      </c>
      <c r="D198" s="13" t="s">
        <v>1294</v>
      </c>
      <c r="E198" s="233"/>
      <c r="F198" s="13" t="s">
        <v>557</v>
      </c>
      <c r="G198" s="13" t="s">
        <v>651</v>
      </c>
      <c r="H198" s="14"/>
    </row>
    <row r="199" spans="1:8" ht="171.75" customHeight="1" outlineLevel="3" x14ac:dyDescent="0.3">
      <c r="A199" s="20" t="s">
        <v>12</v>
      </c>
      <c r="B199" s="84" t="s">
        <v>1296</v>
      </c>
      <c r="C199" s="13" t="s">
        <v>1299</v>
      </c>
      <c r="D199" s="13" t="s">
        <v>1302</v>
      </c>
      <c r="E199" s="233"/>
      <c r="F199" s="13" t="s">
        <v>559</v>
      </c>
      <c r="G199" s="13" t="s">
        <v>651</v>
      </c>
      <c r="H199" s="14"/>
    </row>
    <row r="200" spans="1:8" ht="97.5" customHeight="1" outlineLevel="3" x14ac:dyDescent="0.3">
      <c r="A200" s="20" t="s">
        <v>13</v>
      </c>
      <c r="B200" s="84" t="s">
        <v>1297</v>
      </c>
      <c r="C200" s="13" t="s">
        <v>1300</v>
      </c>
      <c r="D200" s="13" t="s">
        <v>1303</v>
      </c>
      <c r="E200" s="233"/>
      <c r="F200" s="13" t="s">
        <v>690</v>
      </c>
      <c r="G200" s="13" t="s">
        <v>652</v>
      </c>
      <c r="H200" s="14"/>
    </row>
    <row r="201" spans="1:8" ht="165.75" customHeight="1" outlineLevel="3" x14ac:dyDescent="0.3">
      <c r="A201" s="20" t="s">
        <v>14</v>
      </c>
      <c r="B201" s="84" t="s">
        <v>1298</v>
      </c>
      <c r="C201" s="13" t="s">
        <v>1301</v>
      </c>
      <c r="D201" s="13" t="s">
        <v>1304</v>
      </c>
      <c r="E201" s="233"/>
      <c r="F201" s="13" t="s">
        <v>560</v>
      </c>
      <c r="G201" s="13" t="s">
        <v>652</v>
      </c>
      <c r="H201" s="14"/>
    </row>
    <row r="202" spans="1:8" ht="108" customHeight="1" outlineLevel="3" x14ac:dyDescent="0.3">
      <c r="A202" s="20" t="s">
        <v>466</v>
      </c>
      <c r="B202" s="84" t="s">
        <v>1305</v>
      </c>
      <c r="C202" s="13" t="s">
        <v>1309</v>
      </c>
      <c r="D202" s="13" t="s">
        <v>1313</v>
      </c>
      <c r="E202" s="233"/>
      <c r="F202" s="13" t="s">
        <v>691</v>
      </c>
      <c r="G202" s="13" t="s">
        <v>652</v>
      </c>
      <c r="H202" s="14"/>
    </row>
    <row r="203" spans="1:8" ht="89.25" customHeight="1" outlineLevel="3" x14ac:dyDescent="0.3">
      <c r="A203" s="20" t="s">
        <v>486</v>
      </c>
      <c r="B203" s="84" t="s">
        <v>1306</v>
      </c>
      <c r="C203" s="13" t="s">
        <v>1310</v>
      </c>
      <c r="D203" s="13" t="s">
        <v>1314</v>
      </c>
      <c r="E203" s="233"/>
      <c r="F203" s="13" t="s">
        <v>768</v>
      </c>
      <c r="G203" s="13" t="s">
        <v>696</v>
      </c>
      <c r="H203" s="14"/>
    </row>
    <row r="204" spans="1:8" ht="109.5" customHeight="1" outlineLevel="3" x14ac:dyDescent="0.3">
      <c r="A204" s="20" t="s">
        <v>558</v>
      </c>
      <c r="B204" s="84" t="s">
        <v>1307</v>
      </c>
      <c r="C204" s="13" t="s">
        <v>1311</v>
      </c>
      <c r="D204" s="13" t="s">
        <v>1315</v>
      </c>
      <c r="E204" s="233"/>
      <c r="F204" s="13" t="s">
        <v>770</v>
      </c>
      <c r="G204" s="13" t="s">
        <v>769</v>
      </c>
      <c r="H204" s="14"/>
    </row>
    <row r="205" spans="1:8" ht="95.25" customHeight="1" outlineLevel="3" x14ac:dyDescent="0.3">
      <c r="A205" s="20" t="s">
        <v>694</v>
      </c>
      <c r="B205" s="84" t="s">
        <v>1308</v>
      </c>
      <c r="C205" s="13" t="s">
        <v>1312</v>
      </c>
      <c r="D205" s="13" t="s">
        <v>1316</v>
      </c>
      <c r="E205" s="233"/>
      <c r="F205" s="13" t="s">
        <v>695</v>
      </c>
      <c r="G205" s="13" t="s">
        <v>652</v>
      </c>
      <c r="H205" s="14"/>
    </row>
    <row r="206" spans="1:8" ht="56.25" customHeight="1" outlineLevel="2" x14ac:dyDescent="0.3">
      <c r="A206" s="79" t="s">
        <v>840</v>
      </c>
      <c r="B206" s="79" t="s">
        <v>841</v>
      </c>
      <c r="C206" s="126" t="s">
        <v>845</v>
      </c>
      <c r="D206" s="126" t="s">
        <v>846</v>
      </c>
      <c r="E206" s="80" t="s">
        <v>1916</v>
      </c>
      <c r="F206" s="438" t="s">
        <v>278</v>
      </c>
      <c r="G206" s="439"/>
      <c r="H206" s="439"/>
    </row>
    <row r="207" spans="1:8" s="278" customFormat="1" ht="78" outlineLevel="2" x14ac:dyDescent="0.3">
      <c r="A207" s="280" t="s">
        <v>15</v>
      </c>
      <c r="B207" s="280" t="s">
        <v>1317</v>
      </c>
      <c r="C207" s="281" t="s">
        <v>1318</v>
      </c>
      <c r="D207" s="282" t="s">
        <v>1319</v>
      </c>
      <c r="E207" s="283" t="s">
        <v>530</v>
      </c>
      <c r="F207" s="168" t="s">
        <v>221</v>
      </c>
      <c r="G207" s="168" t="s">
        <v>222</v>
      </c>
      <c r="H207" s="64" t="s">
        <v>268</v>
      </c>
    </row>
    <row r="208" spans="1:8" ht="43.5" customHeight="1" outlineLevel="3" x14ac:dyDescent="0.35">
      <c r="A208" s="11" t="s">
        <v>848</v>
      </c>
      <c r="B208" s="11" t="s">
        <v>904</v>
      </c>
      <c r="C208" s="146" t="s">
        <v>851</v>
      </c>
      <c r="D208" s="147" t="s">
        <v>852</v>
      </c>
      <c r="E208" s="103" t="s">
        <v>17</v>
      </c>
      <c r="F208" s="172" t="s">
        <v>244</v>
      </c>
      <c r="G208" s="172" t="s">
        <v>267</v>
      </c>
      <c r="H208" s="98" t="s">
        <v>404</v>
      </c>
    </row>
    <row r="209" spans="1:8" ht="107.25" customHeight="1" outlineLevel="3" x14ac:dyDescent="0.3">
      <c r="A209" s="20" t="s">
        <v>0</v>
      </c>
      <c r="B209" s="84" t="s">
        <v>1320</v>
      </c>
      <c r="C209" s="13" t="s">
        <v>1322</v>
      </c>
      <c r="D209" s="13" t="s">
        <v>1324</v>
      </c>
      <c r="E209" s="233"/>
      <c r="F209" s="13" t="s">
        <v>561</v>
      </c>
      <c r="G209" s="13" t="s">
        <v>577</v>
      </c>
      <c r="H209" s="14"/>
    </row>
    <row r="210" spans="1:8" ht="163.5" customHeight="1" outlineLevel="3" x14ac:dyDescent="0.3">
      <c r="A210" s="20" t="s">
        <v>1</v>
      </c>
      <c r="B210" s="84" t="s">
        <v>1321</v>
      </c>
      <c r="C210" s="13" t="s">
        <v>1323</v>
      </c>
      <c r="D210" s="13" t="s">
        <v>1325</v>
      </c>
      <c r="E210" s="233"/>
      <c r="F210" s="13" t="s">
        <v>291</v>
      </c>
      <c r="G210" s="13" t="s">
        <v>669</v>
      </c>
      <c r="H210" s="14"/>
    </row>
    <row r="211" spans="1:8" ht="125.25" customHeight="1" outlineLevel="3" x14ac:dyDescent="0.3">
      <c r="A211" s="20" t="s">
        <v>2</v>
      </c>
      <c r="B211" s="84" t="s">
        <v>1328</v>
      </c>
      <c r="C211" s="13" t="s">
        <v>1329</v>
      </c>
      <c r="D211" s="13" t="s">
        <v>1334</v>
      </c>
      <c r="E211" s="233"/>
      <c r="F211" s="13" t="s">
        <v>292</v>
      </c>
      <c r="G211" s="13" t="s">
        <v>669</v>
      </c>
      <c r="H211" s="14"/>
    </row>
    <row r="212" spans="1:8" ht="142.5" customHeight="1" outlineLevel="3" x14ac:dyDescent="0.3">
      <c r="A212" s="20" t="s">
        <v>3</v>
      </c>
      <c r="B212" s="84" t="s">
        <v>1327</v>
      </c>
      <c r="C212" s="13" t="s">
        <v>1330</v>
      </c>
      <c r="D212" s="13" t="s">
        <v>1333</v>
      </c>
      <c r="E212" s="233"/>
      <c r="F212" s="13" t="s">
        <v>563</v>
      </c>
      <c r="G212" s="13" t="s">
        <v>669</v>
      </c>
      <c r="H212" s="14"/>
    </row>
    <row r="213" spans="1:8" ht="143.25" customHeight="1" outlineLevel="3" x14ac:dyDescent="0.3">
      <c r="A213" s="20" t="s">
        <v>4</v>
      </c>
      <c r="B213" s="84" t="s">
        <v>1326</v>
      </c>
      <c r="C213" s="13" t="s">
        <v>1331</v>
      </c>
      <c r="D213" s="13" t="s">
        <v>1332</v>
      </c>
      <c r="E213" s="233"/>
      <c r="F213" s="13" t="s">
        <v>564</v>
      </c>
      <c r="G213" s="13" t="s">
        <v>669</v>
      </c>
      <c r="H213" s="14"/>
    </row>
    <row r="214" spans="1:8" ht="100.8" outlineLevel="3" x14ac:dyDescent="0.3">
      <c r="A214" s="20" t="s">
        <v>5</v>
      </c>
      <c r="B214" s="84" t="s">
        <v>1335</v>
      </c>
      <c r="C214" s="13" t="s">
        <v>1336</v>
      </c>
      <c r="D214" s="13" t="s">
        <v>1337</v>
      </c>
      <c r="E214" s="233"/>
      <c r="F214" s="13" t="s">
        <v>275</v>
      </c>
      <c r="G214" s="13" t="s">
        <v>669</v>
      </c>
      <c r="H214" s="14"/>
    </row>
    <row r="215" spans="1:8" ht="123" customHeight="1" outlineLevel="3" x14ac:dyDescent="0.3">
      <c r="A215" s="20" t="s">
        <v>6</v>
      </c>
      <c r="B215" s="84" t="s">
        <v>1338</v>
      </c>
      <c r="C215" s="13" t="s">
        <v>1339</v>
      </c>
      <c r="D215" s="13" t="s">
        <v>1340</v>
      </c>
      <c r="E215" s="233"/>
      <c r="F215" s="13" t="s">
        <v>445</v>
      </c>
      <c r="G215" s="13" t="s">
        <v>669</v>
      </c>
      <c r="H215" s="14"/>
    </row>
    <row r="216" spans="1:8" ht="96" customHeight="1" outlineLevel="3" x14ac:dyDescent="0.3">
      <c r="A216" s="20" t="s">
        <v>188</v>
      </c>
      <c r="B216" s="84" t="s">
        <v>1341</v>
      </c>
      <c r="C216" s="13" t="s">
        <v>1342</v>
      </c>
      <c r="D216" s="13" t="s">
        <v>1343</v>
      </c>
      <c r="E216" s="233"/>
      <c r="F216" s="13" t="s">
        <v>276</v>
      </c>
      <c r="G216" s="13" t="s">
        <v>578</v>
      </c>
      <c r="H216" s="14"/>
    </row>
    <row r="217" spans="1:8" ht="100.8" outlineLevel="3" x14ac:dyDescent="0.3">
      <c r="A217" s="20" t="s">
        <v>189</v>
      </c>
      <c r="B217" s="84" t="s">
        <v>1344</v>
      </c>
      <c r="C217" s="13" t="s">
        <v>1345</v>
      </c>
      <c r="D217" s="13" t="s">
        <v>1346</v>
      </c>
      <c r="E217" s="233"/>
      <c r="F217" s="13" t="s">
        <v>693</v>
      </c>
      <c r="G217" s="13" t="s">
        <v>700</v>
      </c>
      <c r="H217" s="14"/>
    </row>
    <row r="218" spans="1:8" ht="86.4" outlineLevel="3" x14ac:dyDescent="0.3">
      <c r="A218" s="20" t="s">
        <v>190</v>
      </c>
      <c r="B218" s="84" t="s">
        <v>1347</v>
      </c>
      <c r="C218" s="13" t="s">
        <v>1348</v>
      </c>
      <c r="D218" s="13" t="s">
        <v>1349</v>
      </c>
      <c r="E218" s="233"/>
      <c r="F218" s="13" t="s">
        <v>830</v>
      </c>
      <c r="G218" s="13" t="s">
        <v>700</v>
      </c>
      <c r="H218" s="14"/>
    </row>
    <row r="219" spans="1:8" ht="92.25" customHeight="1" outlineLevel="3" x14ac:dyDescent="0.3">
      <c r="A219" s="20" t="s">
        <v>562</v>
      </c>
      <c r="B219" s="84" t="s">
        <v>1351</v>
      </c>
      <c r="C219" s="13" t="s">
        <v>1350</v>
      </c>
      <c r="D219" s="131" t="s">
        <v>1352</v>
      </c>
      <c r="E219" s="233"/>
      <c r="F219" s="13" t="s">
        <v>692</v>
      </c>
      <c r="G219" s="13" t="s">
        <v>700</v>
      </c>
      <c r="H219" s="14"/>
    </row>
    <row r="220" spans="1:8" ht="56.25" customHeight="1" outlineLevel="2" x14ac:dyDescent="0.3">
      <c r="A220" s="79" t="s">
        <v>840</v>
      </c>
      <c r="B220" s="79" t="s">
        <v>841</v>
      </c>
      <c r="C220" s="126" t="s">
        <v>845</v>
      </c>
      <c r="D220" s="126" t="s">
        <v>846</v>
      </c>
      <c r="E220" s="80" t="s">
        <v>1916</v>
      </c>
      <c r="F220" s="438" t="s">
        <v>278</v>
      </c>
      <c r="G220" s="439"/>
      <c r="H220" s="439"/>
    </row>
    <row r="221" spans="1:8" s="284" customFormat="1" ht="70.5" customHeight="1" outlineLevel="2" x14ac:dyDescent="0.4">
      <c r="A221" s="280" t="s">
        <v>213</v>
      </c>
      <c r="B221" s="280" t="s">
        <v>1353</v>
      </c>
      <c r="C221" s="281" t="s">
        <v>1354</v>
      </c>
      <c r="D221" s="282" t="s">
        <v>1355</v>
      </c>
      <c r="E221" s="283" t="s">
        <v>531</v>
      </c>
      <c r="F221" s="171" t="s">
        <v>221</v>
      </c>
      <c r="G221" s="171" t="s">
        <v>222</v>
      </c>
      <c r="H221" s="81" t="s">
        <v>268</v>
      </c>
    </row>
    <row r="222" spans="1:8" ht="36" outlineLevel="3" x14ac:dyDescent="0.35">
      <c r="A222" s="11" t="s">
        <v>848</v>
      </c>
      <c r="B222" s="11" t="s">
        <v>904</v>
      </c>
      <c r="C222" s="146" t="s">
        <v>851</v>
      </c>
      <c r="D222" s="147" t="s">
        <v>852</v>
      </c>
      <c r="E222" s="103" t="s">
        <v>17</v>
      </c>
      <c r="F222" s="172" t="s">
        <v>244</v>
      </c>
      <c r="G222" s="172" t="s">
        <v>267</v>
      </c>
      <c r="H222" s="98" t="s">
        <v>296</v>
      </c>
    </row>
    <row r="223" spans="1:8" ht="91.5" customHeight="1" outlineLevel="3" x14ac:dyDescent="0.3">
      <c r="A223" s="20" t="s">
        <v>142</v>
      </c>
      <c r="B223" s="84" t="s">
        <v>1356</v>
      </c>
      <c r="C223" s="13" t="s">
        <v>1360</v>
      </c>
      <c r="D223" s="13" t="s">
        <v>1364</v>
      </c>
      <c r="E223" s="232"/>
      <c r="F223" s="13" t="s">
        <v>446</v>
      </c>
      <c r="G223" s="13" t="s">
        <v>290</v>
      </c>
      <c r="H223" s="15"/>
    </row>
    <row r="224" spans="1:8" ht="95.25" customHeight="1" outlineLevel="3" x14ac:dyDescent="0.3">
      <c r="A224" s="20" t="s">
        <v>143</v>
      </c>
      <c r="B224" s="84" t="s">
        <v>1357</v>
      </c>
      <c r="C224" s="13" t="s">
        <v>1361</v>
      </c>
      <c r="D224" s="13" t="s">
        <v>1365</v>
      </c>
      <c r="E224" s="232"/>
      <c r="F224" s="13" t="s">
        <v>565</v>
      </c>
      <c r="G224" s="13" t="s">
        <v>290</v>
      </c>
      <c r="H224" s="15"/>
    </row>
    <row r="225" spans="1:8" ht="92.25" customHeight="1" outlineLevel="3" x14ac:dyDescent="0.3">
      <c r="A225" s="20" t="s">
        <v>144</v>
      </c>
      <c r="B225" s="84" t="s">
        <v>1358</v>
      </c>
      <c r="C225" s="13" t="s">
        <v>1362</v>
      </c>
      <c r="D225" s="13" t="s">
        <v>1366</v>
      </c>
      <c r="E225" s="232"/>
      <c r="F225" s="13" t="s">
        <v>697</v>
      </c>
      <c r="G225" s="13" t="s">
        <v>290</v>
      </c>
      <c r="H225" s="15"/>
    </row>
    <row r="226" spans="1:8" ht="49.5" customHeight="1" outlineLevel="3" x14ac:dyDescent="0.3">
      <c r="A226" s="20" t="s">
        <v>145</v>
      </c>
      <c r="B226" s="84" t="s">
        <v>1359</v>
      </c>
      <c r="C226" s="13" t="s">
        <v>1363</v>
      </c>
      <c r="D226" s="13" t="s">
        <v>1367</v>
      </c>
      <c r="E226" s="232"/>
      <c r="F226" s="13" t="s">
        <v>288</v>
      </c>
      <c r="G226" s="13" t="s">
        <v>289</v>
      </c>
      <c r="H226" s="15"/>
    </row>
    <row r="227" spans="1:8" ht="76.5" customHeight="1" outlineLevel="3" x14ac:dyDescent="0.3">
      <c r="A227" s="20" t="s">
        <v>146</v>
      </c>
      <c r="B227" s="84" t="s">
        <v>1368</v>
      </c>
      <c r="C227" s="13" t="s">
        <v>1370</v>
      </c>
      <c r="D227" s="13" t="s">
        <v>1372</v>
      </c>
      <c r="E227" s="232"/>
      <c r="F227" s="13" t="s">
        <v>698</v>
      </c>
      <c r="G227" s="13" t="s">
        <v>289</v>
      </c>
      <c r="H227" s="15"/>
    </row>
    <row r="228" spans="1:8" ht="57.6" outlineLevel="3" x14ac:dyDescent="0.3">
      <c r="A228" s="20" t="s">
        <v>147</v>
      </c>
      <c r="B228" s="84" t="s">
        <v>1369</v>
      </c>
      <c r="C228" s="13" t="s">
        <v>1371</v>
      </c>
      <c r="D228" s="13" t="s">
        <v>1373</v>
      </c>
      <c r="E228" s="232"/>
      <c r="F228" s="13" t="s">
        <v>699</v>
      </c>
      <c r="G228" s="13" t="s">
        <v>289</v>
      </c>
      <c r="H228" s="15"/>
    </row>
    <row r="229" spans="1:8" s="70" customFormat="1" ht="69.75" customHeight="1" outlineLevel="1" x14ac:dyDescent="0.4">
      <c r="A229" s="87" t="s">
        <v>839</v>
      </c>
      <c r="B229" s="87" t="s">
        <v>1375</v>
      </c>
      <c r="C229" s="124" t="s">
        <v>1374</v>
      </c>
      <c r="D229" s="125" t="s">
        <v>17</v>
      </c>
      <c r="E229" s="223"/>
      <c r="F229" s="212"/>
      <c r="G229" s="212"/>
      <c r="H229" s="211"/>
    </row>
    <row r="230" spans="1:8" ht="56.25" customHeight="1" outlineLevel="2" x14ac:dyDescent="0.3">
      <c r="A230" s="79" t="s">
        <v>840</v>
      </c>
      <c r="B230" s="79" t="s">
        <v>841</v>
      </c>
      <c r="C230" s="126" t="s">
        <v>845</v>
      </c>
      <c r="D230" s="126" t="s">
        <v>846</v>
      </c>
      <c r="E230" s="80" t="s">
        <v>1916</v>
      </c>
      <c r="F230" s="438" t="s">
        <v>278</v>
      </c>
      <c r="G230" s="439"/>
      <c r="H230" s="439"/>
    </row>
    <row r="231" spans="1:8" s="278" customFormat="1" ht="99.75" customHeight="1" outlineLevel="2" x14ac:dyDescent="0.3">
      <c r="A231" s="280" t="s">
        <v>46</v>
      </c>
      <c r="B231" s="280" t="s">
        <v>1376</v>
      </c>
      <c r="C231" s="281" t="s">
        <v>1377</v>
      </c>
      <c r="D231" s="282" t="s">
        <v>1378</v>
      </c>
      <c r="E231" s="283" t="s">
        <v>532</v>
      </c>
      <c r="F231" s="168" t="s">
        <v>221</v>
      </c>
      <c r="G231" s="168" t="s">
        <v>222</v>
      </c>
      <c r="H231" s="64" t="s">
        <v>268</v>
      </c>
    </row>
    <row r="232" spans="1:8" ht="36" outlineLevel="3" x14ac:dyDescent="0.35">
      <c r="A232" s="11" t="s">
        <v>848</v>
      </c>
      <c r="B232" s="11" t="s">
        <v>904</v>
      </c>
      <c r="C232" s="146" t="s">
        <v>851</v>
      </c>
      <c r="D232" s="147" t="s">
        <v>852</v>
      </c>
      <c r="E232" s="103" t="s">
        <v>17</v>
      </c>
      <c r="F232" s="172" t="s">
        <v>244</v>
      </c>
      <c r="G232" s="172" t="s">
        <v>267</v>
      </c>
      <c r="H232" s="98" t="s">
        <v>403</v>
      </c>
    </row>
    <row r="233" spans="1:8" ht="135" customHeight="1" outlineLevel="3" x14ac:dyDescent="0.3">
      <c r="A233" s="20" t="s">
        <v>47</v>
      </c>
      <c r="B233" s="22" t="s">
        <v>1379</v>
      </c>
      <c r="C233" s="13" t="s">
        <v>1381</v>
      </c>
      <c r="D233" s="13" t="s">
        <v>1383</v>
      </c>
      <c r="E233" s="232"/>
      <c r="F233" s="13" t="s">
        <v>771</v>
      </c>
      <c r="G233" s="13" t="s">
        <v>666</v>
      </c>
      <c r="H233" s="14"/>
    </row>
    <row r="234" spans="1:8" ht="140.25" customHeight="1" outlineLevel="3" x14ac:dyDescent="0.3">
      <c r="A234" s="20" t="s">
        <v>48</v>
      </c>
      <c r="B234" s="22" t="s">
        <v>1380</v>
      </c>
      <c r="C234" s="13" t="s">
        <v>1382</v>
      </c>
      <c r="D234" s="13" t="s">
        <v>1384</v>
      </c>
      <c r="E234" s="232"/>
      <c r="F234" s="13" t="s">
        <v>772</v>
      </c>
      <c r="G234" s="13" t="s">
        <v>670</v>
      </c>
      <c r="H234" s="14"/>
    </row>
    <row r="235" spans="1:8" ht="170.25" customHeight="1" outlineLevel="3" x14ac:dyDescent="0.3">
      <c r="A235" s="20" t="s">
        <v>49</v>
      </c>
      <c r="B235" s="22" t="s">
        <v>1385</v>
      </c>
      <c r="C235" s="13" t="s">
        <v>1387</v>
      </c>
      <c r="D235" s="13" t="s">
        <v>1388</v>
      </c>
      <c r="E235" s="232"/>
      <c r="F235" s="13" t="s">
        <v>773</v>
      </c>
      <c r="G235" s="13" t="s">
        <v>670</v>
      </c>
      <c r="H235" s="14"/>
    </row>
    <row r="236" spans="1:8" ht="141" customHeight="1" outlineLevel="3" x14ac:dyDescent="0.3">
      <c r="A236" s="20" t="s">
        <v>50</v>
      </c>
      <c r="B236" s="22" t="s">
        <v>1386</v>
      </c>
      <c r="C236" s="13" t="s">
        <v>1387</v>
      </c>
      <c r="D236" s="13" t="s">
        <v>1389</v>
      </c>
      <c r="E236" s="232"/>
      <c r="F236" s="13" t="s">
        <v>774</v>
      </c>
      <c r="G236" s="13" t="s">
        <v>670</v>
      </c>
      <c r="H236" s="14"/>
    </row>
    <row r="237" spans="1:8" ht="81.75" customHeight="1" outlineLevel="3" x14ac:dyDescent="0.3">
      <c r="A237" s="20" t="s">
        <v>760</v>
      </c>
      <c r="B237" s="22" t="s">
        <v>1390</v>
      </c>
      <c r="C237" s="13" t="s">
        <v>1391</v>
      </c>
      <c r="D237" s="13" t="s">
        <v>1392</v>
      </c>
      <c r="E237" s="232"/>
      <c r="F237" s="13" t="s">
        <v>775</v>
      </c>
      <c r="G237" s="13" t="s">
        <v>670</v>
      </c>
      <c r="H237" s="14"/>
    </row>
    <row r="238" spans="1:8" ht="56.25" customHeight="1" outlineLevel="2" x14ac:dyDescent="0.3">
      <c r="A238" s="79" t="s">
        <v>840</v>
      </c>
      <c r="B238" s="79" t="s">
        <v>841</v>
      </c>
      <c r="C238" s="126" t="s">
        <v>845</v>
      </c>
      <c r="D238" s="126" t="s">
        <v>846</v>
      </c>
      <c r="E238" s="80" t="s">
        <v>1916</v>
      </c>
      <c r="F238" s="438" t="s">
        <v>278</v>
      </c>
      <c r="G238" s="439"/>
      <c r="H238" s="439"/>
    </row>
    <row r="239" spans="1:8" s="278" customFormat="1" ht="149.25" customHeight="1" outlineLevel="2" x14ac:dyDescent="0.3">
      <c r="A239" s="280" t="s">
        <v>40</v>
      </c>
      <c r="B239" s="280" t="s">
        <v>1393</v>
      </c>
      <c r="C239" s="281" t="s">
        <v>1394</v>
      </c>
      <c r="D239" s="282" t="s">
        <v>1395</v>
      </c>
      <c r="E239" s="283" t="s">
        <v>706</v>
      </c>
      <c r="F239" s="168" t="s">
        <v>221</v>
      </c>
      <c r="G239" s="168" t="s">
        <v>222</v>
      </c>
      <c r="H239" s="64" t="s">
        <v>268</v>
      </c>
    </row>
    <row r="240" spans="1:8" s="179" customFormat="1" ht="42.75" customHeight="1" outlineLevel="3" x14ac:dyDescent="0.35">
      <c r="A240" s="11" t="s">
        <v>848</v>
      </c>
      <c r="B240" s="11" t="s">
        <v>904</v>
      </c>
      <c r="C240" s="136" t="s">
        <v>851</v>
      </c>
      <c r="D240" s="137" t="s">
        <v>852</v>
      </c>
      <c r="E240" s="103" t="s">
        <v>17</v>
      </c>
      <c r="F240" s="172" t="s">
        <v>244</v>
      </c>
      <c r="G240" s="172" t="s">
        <v>267</v>
      </c>
      <c r="H240" s="98" t="s">
        <v>402</v>
      </c>
    </row>
    <row r="241" spans="1:8" ht="291.75" customHeight="1" outlineLevel="3" x14ac:dyDescent="0.3">
      <c r="A241" s="20" t="s">
        <v>41</v>
      </c>
      <c r="B241" s="22" t="s">
        <v>1396</v>
      </c>
      <c r="C241" s="13" t="s">
        <v>1398</v>
      </c>
      <c r="D241" s="138" t="s">
        <v>1397</v>
      </c>
      <c r="E241" s="232"/>
      <c r="F241" s="13" t="s">
        <v>703</v>
      </c>
      <c r="G241" s="13" t="s">
        <v>671</v>
      </c>
      <c r="H241" s="14"/>
    </row>
    <row r="242" spans="1:8" ht="171.75" customHeight="1" outlineLevel="3" x14ac:dyDescent="0.3">
      <c r="A242" s="20" t="s">
        <v>42</v>
      </c>
      <c r="B242" s="22" t="s">
        <v>1399</v>
      </c>
      <c r="C242" s="13" t="s">
        <v>1400</v>
      </c>
      <c r="D242" s="13" t="s">
        <v>1401</v>
      </c>
      <c r="E242" s="232"/>
      <c r="F242" s="13" t="s">
        <v>704</v>
      </c>
      <c r="G242" s="13" t="s">
        <v>671</v>
      </c>
      <c r="H242" s="14"/>
    </row>
    <row r="243" spans="1:8" ht="187.2" outlineLevel="3" x14ac:dyDescent="0.3">
      <c r="A243" s="20" t="s">
        <v>43</v>
      </c>
      <c r="B243" s="22" t="s">
        <v>1402</v>
      </c>
      <c r="C243" s="13" t="s">
        <v>1404</v>
      </c>
      <c r="D243" s="13" t="s">
        <v>1405</v>
      </c>
      <c r="E243" s="232"/>
      <c r="F243" s="13" t="s">
        <v>705</v>
      </c>
      <c r="G243" s="13" t="s">
        <v>672</v>
      </c>
      <c r="H243" s="14"/>
    </row>
    <row r="244" spans="1:8" ht="106.5" customHeight="1" outlineLevel="3" x14ac:dyDescent="0.3">
      <c r="A244" s="20" t="s">
        <v>44</v>
      </c>
      <c r="B244" s="22" t="s">
        <v>1403</v>
      </c>
      <c r="C244" s="13" t="s">
        <v>1406</v>
      </c>
      <c r="D244" s="13" t="s">
        <v>1407</v>
      </c>
      <c r="E244" s="232"/>
      <c r="F244" s="13" t="s">
        <v>566</v>
      </c>
      <c r="G244" s="13" t="s">
        <v>671</v>
      </c>
      <c r="H244" s="14"/>
    </row>
    <row r="245" spans="1:8" ht="145.5" customHeight="1" outlineLevel="3" x14ac:dyDescent="0.3">
      <c r="A245" s="20" t="s">
        <v>45</v>
      </c>
      <c r="B245" s="22" t="s">
        <v>1408</v>
      </c>
      <c r="C245" s="13" t="s">
        <v>1410</v>
      </c>
      <c r="D245" s="13" t="s">
        <v>1412</v>
      </c>
      <c r="E245" s="232"/>
      <c r="F245" s="13" t="s">
        <v>567</v>
      </c>
      <c r="G245" s="13" t="s">
        <v>671</v>
      </c>
      <c r="H245" s="14"/>
    </row>
    <row r="246" spans="1:8" ht="127.5" customHeight="1" outlineLevel="3" x14ac:dyDescent="0.3">
      <c r="A246" s="20" t="s">
        <v>298</v>
      </c>
      <c r="B246" s="22" t="s">
        <v>1409</v>
      </c>
      <c r="C246" s="13" t="s">
        <v>1411</v>
      </c>
      <c r="D246" s="13" t="s">
        <v>1413</v>
      </c>
      <c r="E246" s="232"/>
      <c r="F246" s="13" t="s">
        <v>319</v>
      </c>
      <c r="G246" s="13" t="s">
        <v>672</v>
      </c>
      <c r="H246" s="14"/>
    </row>
    <row r="247" spans="1:8" ht="56.25" customHeight="1" outlineLevel="2" x14ac:dyDescent="0.3">
      <c r="A247" s="79" t="s">
        <v>840</v>
      </c>
      <c r="B247" s="79" t="s">
        <v>841</v>
      </c>
      <c r="C247" s="126" t="s">
        <v>845</v>
      </c>
      <c r="D247" s="126" t="s">
        <v>846</v>
      </c>
      <c r="E247" s="80" t="s">
        <v>1916</v>
      </c>
      <c r="F247" s="438" t="s">
        <v>278</v>
      </c>
      <c r="G247" s="439"/>
      <c r="H247" s="439"/>
    </row>
    <row r="248" spans="1:8" s="278" customFormat="1" ht="112.5" customHeight="1" outlineLevel="2" x14ac:dyDescent="0.3">
      <c r="A248" s="280" t="s">
        <v>30</v>
      </c>
      <c r="B248" s="280" t="s">
        <v>1414</v>
      </c>
      <c r="C248" s="281" t="s">
        <v>1415</v>
      </c>
      <c r="D248" s="282" t="s">
        <v>1416</v>
      </c>
      <c r="E248" s="283" t="s">
        <v>533</v>
      </c>
      <c r="F248" s="168" t="s">
        <v>221</v>
      </c>
      <c r="G248" s="168" t="s">
        <v>222</v>
      </c>
      <c r="H248" s="64" t="s">
        <v>268</v>
      </c>
    </row>
    <row r="249" spans="1:8" s="182" customFormat="1" ht="36" outlineLevel="3" x14ac:dyDescent="0.3">
      <c r="A249" s="11" t="s">
        <v>848</v>
      </c>
      <c r="B249" s="11" t="s">
        <v>904</v>
      </c>
      <c r="C249" s="136" t="s">
        <v>851</v>
      </c>
      <c r="D249" s="137" t="s">
        <v>852</v>
      </c>
      <c r="E249" s="103" t="s">
        <v>17</v>
      </c>
      <c r="F249" s="172" t="s">
        <v>244</v>
      </c>
      <c r="G249" s="172" t="s">
        <v>267</v>
      </c>
      <c r="H249" s="98" t="s">
        <v>401</v>
      </c>
    </row>
    <row r="250" spans="1:8" ht="128.25" customHeight="1" outlineLevel="3" x14ac:dyDescent="0.3">
      <c r="A250" s="20" t="s">
        <v>31</v>
      </c>
      <c r="B250" s="22" t="s">
        <v>1417</v>
      </c>
      <c r="C250" s="139" t="s">
        <v>1419</v>
      </c>
      <c r="D250" s="13" t="s">
        <v>1421</v>
      </c>
      <c r="E250" s="232"/>
      <c r="F250" s="13" t="s">
        <v>320</v>
      </c>
      <c r="G250" s="13" t="s">
        <v>669</v>
      </c>
      <c r="H250" s="14"/>
    </row>
    <row r="251" spans="1:8" ht="151.5" customHeight="1" outlineLevel="3" x14ac:dyDescent="0.3">
      <c r="A251" s="20" t="s">
        <v>32</v>
      </c>
      <c r="B251" s="22" t="s">
        <v>1418</v>
      </c>
      <c r="C251" s="13" t="s">
        <v>1420</v>
      </c>
      <c r="D251" s="13" t="s">
        <v>1422</v>
      </c>
      <c r="E251" s="232"/>
      <c r="F251" s="13" t="s">
        <v>709</v>
      </c>
      <c r="G251" s="13" t="s">
        <v>669</v>
      </c>
      <c r="H251" s="14"/>
    </row>
    <row r="252" spans="1:8" ht="144" outlineLevel="3" x14ac:dyDescent="0.3">
      <c r="A252" s="20" t="s">
        <v>33</v>
      </c>
      <c r="B252" s="22" t="s">
        <v>1423</v>
      </c>
      <c r="C252" s="13" t="s">
        <v>1426</v>
      </c>
      <c r="D252" s="13" t="s">
        <v>1429</v>
      </c>
      <c r="E252" s="232"/>
      <c r="F252" s="13" t="s">
        <v>708</v>
      </c>
      <c r="G252" s="13" t="s">
        <v>669</v>
      </c>
      <c r="H252" s="14"/>
    </row>
    <row r="253" spans="1:8" ht="122.25" customHeight="1" outlineLevel="3" x14ac:dyDescent="0.3">
      <c r="A253" s="20" t="s">
        <v>34</v>
      </c>
      <c r="B253" s="22" t="s">
        <v>1424</v>
      </c>
      <c r="C253" s="13" t="s">
        <v>1427</v>
      </c>
      <c r="D253" s="13" t="s">
        <v>1430</v>
      </c>
      <c r="E253" s="232"/>
      <c r="F253" s="13" t="s">
        <v>321</v>
      </c>
      <c r="G253" s="13" t="s">
        <v>701</v>
      </c>
      <c r="H253" s="14"/>
    </row>
    <row r="254" spans="1:8" ht="108" customHeight="1" outlineLevel="3" x14ac:dyDescent="0.3">
      <c r="A254" s="20" t="s">
        <v>35</v>
      </c>
      <c r="B254" s="22" t="s">
        <v>1425</v>
      </c>
      <c r="C254" s="13" t="s">
        <v>1428</v>
      </c>
      <c r="D254" s="13" t="s">
        <v>1431</v>
      </c>
      <c r="E254" s="232"/>
      <c r="F254" s="13" t="s">
        <v>710</v>
      </c>
      <c r="G254" s="13" t="s">
        <v>701</v>
      </c>
      <c r="H254" s="14"/>
    </row>
    <row r="255" spans="1:8" ht="123" customHeight="1" outlineLevel="3" x14ac:dyDescent="0.3">
      <c r="A255" s="20" t="s">
        <v>36</v>
      </c>
      <c r="B255" s="22" t="s">
        <v>1432</v>
      </c>
      <c r="C255" s="13" t="s">
        <v>1433</v>
      </c>
      <c r="D255" s="13" t="s">
        <v>1434</v>
      </c>
      <c r="E255" s="232"/>
      <c r="F255" s="13" t="s">
        <v>322</v>
      </c>
      <c r="G255" s="13" t="s">
        <v>701</v>
      </c>
      <c r="H255" s="14"/>
    </row>
    <row r="256" spans="1:8" ht="93.75" customHeight="1" outlineLevel="3" x14ac:dyDescent="0.3">
      <c r="A256" s="20" t="s">
        <v>37</v>
      </c>
      <c r="B256" s="22" t="s">
        <v>1435</v>
      </c>
      <c r="C256" s="13" t="s">
        <v>1440</v>
      </c>
      <c r="D256" s="13" t="s">
        <v>1444</v>
      </c>
      <c r="E256" s="232"/>
      <c r="F256" s="13" t="s">
        <v>323</v>
      </c>
      <c r="G256" s="13" t="s">
        <v>701</v>
      </c>
      <c r="H256" s="14"/>
    </row>
    <row r="257" spans="1:8" ht="80.25" customHeight="1" outlineLevel="3" x14ac:dyDescent="0.3">
      <c r="A257" s="20" t="s">
        <v>38</v>
      </c>
      <c r="B257" s="22" t="s">
        <v>1436</v>
      </c>
      <c r="C257" s="13" t="s">
        <v>1441</v>
      </c>
      <c r="D257" s="13" t="s">
        <v>1445</v>
      </c>
      <c r="E257" s="232"/>
      <c r="F257" s="13" t="s">
        <v>324</v>
      </c>
      <c r="G257" s="13" t="s">
        <v>702</v>
      </c>
      <c r="H257" s="14"/>
    </row>
    <row r="258" spans="1:8" ht="107.25" customHeight="1" outlineLevel="3" x14ac:dyDescent="0.3">
      <c r="A258" s="20" t="s">
        <v>39</v>
      </c>
      <c r="B258" s="22" t="s">
        <v>1437</v>
      </c>
      <c r="C258" s="13" t="s">
        <v>1442</v>
      </c>
      <c r="D258" s="13" t="s">
        <v>1446</v>
      </c>
      <c r="E258" s="232"/>
      <c r="F258" s="13" t="s">
        <v>325</v>
      </c>
      <c r="G258" s="13" t="s">
        <v>669</v>
      </c>
      <c r="H258" s="14"/>
    </row>
    <row r="259" spans="1:8" ht="127.5" customHeight="1" outlineLevel="3" x14ac:dyDescent="0.3">
      <c r="A259" s="20" t="s">
        <v>707</v>
      </c>
      <c r="B259" s="22" t="s">
        <v>1438</v>
      </c>
      <c r="C259" s="13" t="s">
        <v>1443</v>
      </c>
      <c r="D259" s="13" t="s">
        <v>1447</v>
      </c>
      <c r="E259" s="232"/>
      <c r="F259" s="13" t="s">
        <v>712</v>
      </c>
      <c r="G259" s="13" t="s">
        <v>713</v>
      </c>
      <c r="H259" s="14"/>
    </row>
    <row r="260" spans="1:8" ht="64.5" customHeight="1" outlineLevel="3" x14ac:dyDescent="0.3">
      <c r="A260" s="20" t="s">
        <v>711</v>
      </c>
      <c r="B260" s="22" t="s">
        <v>1439</v>
      </c>
      <c r="C260" s="13" t="s">
        <v>1449</v>
      </c>
      <c r="D260" s="13" t="s">
        <v>1448</v>
      </c>
      <c r="E260" s="232"/>
      <c r="F260" s="13" t="s">
        <v>326</v>
      </c>
      <c r="G260" s="13" t="s">
        <v>669</v>
      </c>
      <c r="H260" s="14"/>
    </row>
    <row r="261" spans="1:8" ht="56.25" customHeight="1" outlineLevel="2" x14ac:dyDescent="0.3">
      <c r="A261" s="79" t="s">
        <v>840</v>
      </c>
      <c r="B261" s="79" t="s">
        <v>841</v>
      </c>
      <c r="C261" s="126" t="s">
        <v>845</v>
      </c>
      <c r="D261" s="126" t="s">
        <v>846</v>
      </c>
      <c r="E261" s="80" t="s">
        <v>1916</v>
      </c>
      <c r="F261" s="438" t="s">
        <v>278</v>
      </c>
      <c r="G261" s="439"/>
      <c r="H261" s="439"/>
    </row>
    <row r="262" spans="1:8" s="278" customFormat="1" ht="115.5" customHeight="1" outlineLevel="2" x14ac:dyDescent="0.3">
      <c r="A262" s="280" t="s">
        <v>214</v>
      </c>
      <c r="B262" s="280" t="s">
        <v>1450</v>
      </c>
      <c r="C262" s="281" t="s">
        <v>1451</v>
      </c>
      <c r="D262" s="282" t="s">
        <v>1452</v>
      </c>
      <c r="E262" s="283" t="s">
        <v>534</v>
      </c>
      <c r="F262" s="168" t="s">
        <v>221</v>
      </c>
      <c r="G262" s="168" t="s">
        <v>222</v>
      </c>
      <c r="H262" s="64" t="s">
        <v>268</v>
      </c>
    </row>
    <row r="263" spans="1:8" ht="48" customHeight="1" outlineLevel="3" x14ac:dyDescent="0.3">
      <c r="A263" s="11" t="s">
        <v>848</v>
      </c>
      <c r="B263" s="11" t="s">
        <v>904</v>
      </c>
      <c r="C263" s="136" t="s">
        <v>851</v>
      </c>
      <c r="D263" s="137" t="s">
        <v>852</v>
      </c>
      <c r="E263" s="103" t="s">
        <v>17</v>
      </c>
      <c r="F263" s="172" t="s">
        <v>244</v>
      </c>
      <c r="G263" s="172" t="s">
        <v>267</v>
      </c>
      <c r="H263" s="98" t="s">
        <v>299</v>
      </c>
    </row>
    <row r="264" spans="1:8" ht="123" customHeight="1" outlineLevel="3" x14ac:dyDescent="0.3">
      <c r="A264" s="20" t="s">
        <v>148</v>
      </c>
      <c r="B264" s="22" t="s">
        <v>1453</v>
      </c>
      <c r="C264" s="13" t="s">
        <v>1455</v>
      </c>
      <c r="D264" s="13" t="s">
        <v>1457</v>
      </c>
      <c r="E264" s="232"/>
      <c r="F264" s="13" t="s">
        <v>447</v>
      </c>
      <c r="G264" s="13" t="s">
        <v>353</v>
      </c>
      <c r="H264" s="14"/>
    </row>
    <row r="265" spans="1:8" ht="72" outlineLevel="3" x14ac:dyDescent="0.3">
      <c r="A265" s="20" t="s">
        <v>149</v>
      </c>
      <c r="B265" s="22" t="s">
        <v>1454</v>
      </c>
      <c r="C265" s="13" t="s">
        <v>1456</v>
      </c>
      <c r="D265" s="13" t="s">
        <v>1458</v>
      </c>
      <c r="E265" s="232"/>
      <c r="F265" s="13" t="s">
        <v>327</v>
      </c>
      <c r="G265" s="13" t="s">
        <v>354</v>
      </c>
      <c r="H265" s="14"/>
    </row>
    <row r="266" spans="1:8" ht="72" outlineLevel="3" x14ac:dyDescent="0.3">
      <c r="A266" s="20" t="s">
        <v>150</v>
      </c>
      <c r="B266" s="22" t="s">
        <v>1459</v>
      </c>
      <c r="C266" s="13" t="s">
        <v>1463</v>
      </c>
      <c r="D266" s="13" t="s">
        <v>1467</v>
      </c>
      <c r="E266" s="232"/>
      <c r="F266" s="13" t="s">
        <v>328</v>
      </c>
      <c r="G266" s="13" t="s">
        <v>355</v>
      </c>
      <c r="H266" s="14"/>
    </row>
    <row r="267" spans="1:8" ht="115.2" outlineLevel="3" x14ac:dyDescent="0.3">
      <c r="A267" s="20" t="s">
        <v>151</v>
      </c>
      <c r="B267" s="22" t="s">
        <v>1460</v>
      </c>
      <c r="C267" s="13" t="s">
        <v>1464</v>
      </c>
      <c r="D267" s="13" t="s">
        <v>1468</v>
      </c>
      <c r="E267" s="232"/>
      <c r="F267" s="13" t="s">
        <v>736</v>
      </c>
      <c r="G267" s="13" t="s">
        <v>355</v>
      </c>
      <c r="H267" s="14"/>
    </row>
    <row r="268" spans="1:8" ht="72" outlineLevel="3" x14ac:dyDescent="0.3">
      <c r="A268" s="20" t="s">
        <v>152</v>
      </c>
      <c r="B268" s="22" t="s">
        <v>1461</v>
      </c>
      <c r="C268" s="13" t="s">
        <v>1465</v>
      </c>
      <c r="D268" s="13" t="s">
        <v>1469</v>
      </c>
      <c r="E268" s="232"/>
      <c r="F268" s="13" t="s">
        <v>329</v>
      </c>
      <c r="G268" s="13" t="s">
        <v>355</v>
      </c>
      <c r="H268" s="14"/>
    </row>
    <row r="269" spans="1:8" ht="79.5" customHeight="1" outlineLevel="3" x14ac:dyDescent="0.3">
      <c r="A269" s="20" t="s">
        <v>153</v>
      </c>
      <c r="B269" s="22" t="s">
        <v>1462</v>
      </c>
      <c r="C269" s="13" t="s">
        <v>1466</v>
      </c>
      <c r="D269" s="13" t="s">
        <v>1467</v>
      </c>
      <c r="E269" s="232"/>
      <c r="F269" s="13" t="s">
        <v>568</v>
      </c>
      <c r="G269" s="13" t="s">
        <v>355</v>
      </c>
      <c r="H269" s="14"/>
    </row>
    <row r="270" spans="1:8" ht="93" customHeight="1" outlineLevel="3" x14ac:dyDescent="0.3">
      <c r="A270" s="20" t="s">
        <v>154</v>
      </c>
      <c r="B270" s="22" t="s">
        <v>1470</v>
      </c>
      <c r="C270" s="13" t="s">
        <v>1474</v>
      </c>
      <c r="D270" s="13" t="s">
        <v>1475</v>
      </c>
      <c r="E270" s="232"/>
      <c r="F270" s="13" t="s">
        <v>777</v>
      </c>
      <c r="G270" s="13" t="s">
        <v>356</v>
      </c>
      <c r="H270" s="14"/>
    </row>
    <row r="271" spans="1:8" ht="94.5" customHeight="1" outlineLevel="3" x14ac:dyDescent="0.3">
      <c r="A271" s="20" t="s">
        <v>155</v>
      </c>
      <c r="B271" s="22" t="s">
        <v>1471</v>
      </c>
      <c r="C271" s="13" t="s">
        <v>1476</v>
      </c>
      <c r="D271" s="13" t="s">
        <v>1477</v>
      </c>
      <c r="E271" s="232"/>
      <c r="F271" s="13" t="s">
        <v>776</v>
      </c>
      <c r="G271" s="13" t="s">
        <v>356</v>
      </c>
      <c r="H271" s="14"/>
    </row>
    <row r="272" spans="1:8" ht="144" outlineLevel="3" x14ac:dyDescent="0.3">
      <c r="A272" s="20" t="s">
        <v>156</v>
      </c>
      <c r="B272" s="22" t="s">
        <v>1472</v>
      </c>
      <c r="C272" s="13" t="s">
        <v>1478</v>
      </c>
      <c r="D272" s="13" t="s">
        <v>1479</v>
      </c>
      <c r="E272" s="232"/>
      <c r="F272" s="13" t="s">
        <v>569</v>
      </c>
      <c r="G272" s="13" t="s">
        <v>357</v>
      </c>
      <c r="H272" s="14"/>
    </row>
    <row r="273" spans="1:8" ht="86.4" outlineLevel="3" x14ac:dyDescent="0.3">
      <c r="A273" s="20" t="s">
        <v>157</v>
      </c>
      <c r="B273" s="22" t="s">
        <v>1473</v>
      </c>
      <c r="C273" s="13" t="s">
        <v>1480</v>
      </c>
      <c r="D273" s="13" t="s">
        <v>1481</v>
      </c>
      <c r="E273" s="232"/>
      <c r="F273" s="13" t="s">
        <v>330</v>
      </c>
      <c r="G273" s="13" t="s">
        <v>358</v>
      </c>
      <c r="H273" s="14"/>
    </row>
    <row r="274" spans="1:8" ht="123" customHeight="1" outlineLevel="3" x14ac:dyDescent="0.3">
      <c r="A274" s="20" t="s">
        <v>297</v>
      </c>
      <c r="B274" s="22" t="s">
        <v>1482</v>
      </c>
      <c r="C274" s="13" t="s">
        <v>1483</v>
      </c>
      <c r="D274" s="13" t="s">
        <v>1484</v>
      </c>
      <c r="E274" s="232"/>
      <c r="F274" s="13" t="s">
        <v>571</v>
      </c>
      <c r="G274" s="13" t="s">
        <v>570</v>
      </c>
      <c r="H274" s="14"/>
    </row>
    <row r="275" spans="1:8" ht="84" outlineLevel="1" x14ac:dyDescent="0.3">
      <c r="A275" s="87" t="s">
        <v>839</v>
      </c>
      <c r="B275" s="87" t="s">
        <v>1485</v>
      </c>
      <c r="C275" s="124" t="s">
        <v>1486</v>
      </c>
      <c r="D275" s="140" t="s">
        <v>17</v>
      </c>
      <c r="E275" s="231"/>
      <c r="F275" s="167"/>
      <c r="G275" s="167"/>
      <c r="H275" s="38"/>
    </row>
    <row r="276" spans="1:8" ht="56.25" customHeight="1" outlineLevel="2" x14ac:dyDescent="0.3">
      <c r="A276" s="79" t="s">
        <v>840</v>
      </c>
      <c r="B276" s="79" t="s">
        <v>841</v>
      </c>
      <c r="C276" s="126" t="s">
        <v>845</v>
      </c>
      <c r="D276" s="126" t="s">
        <v>846</v>
      </c>
      <c r="E276" s="80" t="s">
        <v>1916</v>
      </c>
      <c r="F276" s="438" t="s">
        <v>278</v>
      </c>
      <c r="G276" s="439"/>
      <c r="H276" s="439"/>
    </row>
    <row r="277" spans="1:8" s="278" customFormat="1" ht="197.25" customHeight="1" outlineLevel="2" x14ac:dyDescent="0.3">
      <c r="A277" s="280" t="s">
        <v>55</v>
      </c>
      <c r="B277" s="280" t="s">
        <v>1487</v>
      </c>
      <c r="C277" s="281" t="s">
        <v>1488</v>
      </c>
      <c r="D277" s="282" t="s">
        <v>1489</v>
      </c>
      <c r="E277" s="283" t="s">
        <v>535</v>
      </c>
      <c r="F277" s="168" t="s">
        <v>221</v>
      </c>
      <c r="G277" s="168" t="s">
        <v>222</v>
      </c>
      <c r="H277" s="64" t="s">
        <v>268</v>
      </c>
    </row>
    <row r="278" spans="1:8" ht="36" outlineLevel="3" x14ac:dyDescent="0.35">
      <c r="A278" s="11" t="s">
        <v>848</v>
      </c>
      <c r="B278" s="11" t="s">
        <v>904</v>
      </c>
      <c r="C278" s="146" t="s">
        <v>851</v>
      </c>
      <c r="D278" s="147" t="s">
        <v>852</v>
      </c>
      <c r="E278" s="103" t="s">
        <v>17</v>
      </c>
      <c r="F278" s="172" t="s">
        <v>244</v>
      </c>
      <c r="G278" s="172" t="s">
        <v>267</v>
      </c>
      <c r="H278" s="98" t="s">
        <v>400</v>
      </c>
    </row>
    <row r="279" spans="1:8" ht="157.5" customHeight="1" outlineLevel="3" x14ac:dyDescent="0.3">
      <c r="A279" s="20" t="s">
        <v>62</v>
      </c>
      <c r="B279" s="22" t="s">
        <v>1490</v>
      </c>
      <c r="C279" s="13" t="s">
        <v>1491</v>
      </c>
      <c r="D279" s="13" t="s">
        <v>1492</v>
      </c>
      <c r="E279" s="232"/>
      <c r="F279" s="13" t="s">
        <v>331</v>
      </c>
      <c r="G279" s="13" t="s">
        <v>666</v>
      </c>
      <c r="H279" s="14"/>
    </row>
    <row r="280" spans="1:8" ht="198.75" customHeight="1" outlineLevel="3" x14ac:dyDescent="0.3">
      <c r="A280" s="20" t="s">
        <v>63</v>
      </c>
      <c r="B280" s="22" t="s">
        <v>1496</v>
      </c>
      <c r="C280" s="13" t="s">
        <v>1497</v>
      </c>
      <c r="D280" s="13" t="s">
        <v>1498</v>
      </c>
      <c r="E280" s="232"/>
      <c r="F280" s="13" t="s">
        <v>715</v>
      </c>
      <c r="G280" s="13" t="s">
        <v>673</v>
      </c>
      <c r="H280" s="14"/>
    </row>
    <row r="281" spans="1:8" ht="186.75" customHeight="1" outlineLevel="3" x14ac:dyDescent="0.3">
      <c r="A281" s="20" t="s">
        <v>64</v>
      </c>
      <c r="B281" s="22" t="s">
        <v>1495</v>
      </c>
      <c r="C281" s="13" t="s">
        <v>1499</v>
      </c>
      <c r="D281" s="13" t="s">
        <v>1500</v>
      </c>
      <c r="E281" s="232"/>
      <c r="F281" s="13" t="s">
        <v>714</v>
      </c>
      <c r="G281" s="13" t="s">
        <v>674</v>
      </c>
      <c r="H281" s="14"/>
    </row>
    <row r="282" spans="1:8" ht="123.75" customHeight="1" outlineLevel="3" x14ac:dyDescent="0.3">
      <c r="A282" s="20" t="s">
        <v>65</v>
      </c>
      <c r="B282" s="22" t="s">
        <v>1494</v>
      </c>
      <c r="C282" s="13" t="s">
        <v>1501</v>
      </c>
      <c r="D282" s="13" t="s">
        <v>1502</v>
      </c>
      <c r="E282" s="232"/>
      <c r="F282" s="13" t="s">
        <v>714</v>
      </c>
      <c r="G282" s="13" t="s">
        <v>674</v>
      </c>
      <c r="H282" s="14"/>
    </row>
    <row r="283" spans="1:8" ht="93.75" customHeight="1" outlineLevel="3" x14ac:dyDescent="0.3">
      <c r="A283" s="20" t="s">
        <v>600</v>
      </c>
      <c r="B283" s="22" t="s">
        <v>1493</v>
      </c>
      <c r="C283" s="13" t="s">
        <v>1503</v>
      </c>
      <c r="D283" s="13" t="s">
        <v>1504</v>
      </c>
      <c r="E283" s="232"/>
      <c r="F283" s="13" t="s">
        <v>332</v>
      </c>
      <c r="G283" s="13" t="s">
        <v>671</v>
      </c>
      <c r="H283" s="14"/>
    </row>
    <row r="284" spans="1:8" ht="38.25" customHeight="1" outlineLevel="2" x14ac:dyDescent="0.3">
      <c r="A284" s="79" t="s">
        <v>840</v>
      </c>
      <c r="B284" s="79" t="s">
        <v>841</v>
      </c>
      <c r="C284" s="126" t="s">
        <v>845</v>
      </c>
      <c r="D284" s="126" t="s">
        <v>846</v>
      </c>
      <c r="E284" s="80" t="s">
        <v>1916</v>
      </c>
      <c r="F284" s="438" t="s">
        <v>278</v>
      </c>
      <c r="G284" s="439"/>
      <c r="H284" s="439"/>
    </row>
    <row r="285" spans="1:8" s="278" customFormat="1" ht="156.75" customHeight="1" outlineLevel="2" x14ac:dyDescent="0.3">
      <c r="A285" s="280" t="s">
        <v>54</v>
      </c>
      <c r="B285" s="280" t="s">
        <v>1505</v>
      </c>
      <c r="C285" s="281" t="s">
        <v>1506</v>
      </c>
      <c r="D285" s="282" t="s">
        <v>1507</v>
      </c>
      <c r="E285" s="283" t="s">
        <v>536</v>
      </c>
      <c r="F285" s="168" t="s">
        <v>221</v>
      </c>
      <c r="G285" s="168" t="s">
        <v>222</v>
      </c>
      <c r="H285" s="64" t="s">
        <v>268</v>
      </c>
    </row>
    <row r="286" spans="1:8" ht="36" outlineLevel="3" x14ac:dyDescent="0.3">
      <c r="A286" s="11" t="s">
        <v>848</v>
      </c>
      <c r="B286" s="11" t="s">
        <v>904</v>
      </c>
      <c r="C286" s="136" t="s">
        <v>851</v>
      </c>
      <c r="D286" s="137" t="s">
        <v>852</v>
      </c>
      <c r="E286" s="103" t="s">
        <v>17</v>
      </c>
      <c r="F286" s="172" t="s">
        <v>244</v>
      </c>
      <c r="G286" s="172" t="s">
        <v>267</v>
      </c>
      <c r="H286" s="98" t="s">
        <v>399</v>
      </c>
    </row>
    <row r="287" spans="1:8" ht="168" customHeight="1" outlineLevel="3" x14ac:dyDescent="0.3">
      <c r="A287" s="20" t="s">
        <v>56</v>
      </c>
      <c r="B287" s="22" t="s">
        <v>1508</v>
      </c>
      <c r="C287" s="13" t="s">
        <v>1509</v>
      </c>
      <c r="D287" s="13" t="s">
        <v>1510</v>
      </c>
      <c r="E287" s="213"/>
      <c r="F287" s="13" t="s">
        <v>333</v>
      </c>
      <c r="G287" s="13" t="s">
        <v>675</v>
      </c>
      <c r="H287" s="14"/>
    </row>
    <row r="288" spans="1:8" ht="231.75" customHeight="1" outlineLevel="3" x14ac:dyDescent="0.3">
      <c r="A288" s="20" t="s">
        <v>57</v>
      </c>
      <c r="B288" s="22" t="s">
        <v>1511</v>
      </c>
      <c r="C288" s="13" t="s">
        <v>1514</v>
      </c>
      <c r="D288" s="13" t="s">
        <v>1515</v>
      </c>
      <c r="E288" s="232"/>
      <c r="F288" s="386" t="s">
        <v>448</v>
      </c>
      <c r="G288" s="13" t="s">
        <v>675</v>
      </c>
      <c r="H288" s="14"/>
    </row>
    <row r="289" spans="1:8" ht="123.75" customHeight="1" outlineLevel="3" x14ac:dyDescent="0.3">
      <c r="A289" s="20" t="s">
        <v>58</v>
      </c>
      <c r="B289" s="22" t="s">
        <v>1512</v>
      </c>
      <c r="C289" s="13" t="s">
        <v>1516</v>
      </c>
      <c r="D289" s="13" t="s">
        <v>1517</v>
      </c>
      <c r="E289" s="232"/>
      <c r="F289" s="386" t="s">
        <v>448</v>
      </c>
      <c r="G289" s="13" t="s">
        <v>675</v>
      </c>
      <c r="H289" s="14"/>
    </row>
    <row r="290" spans="1:8" ht="97.5" customHeight="1" outlineLevel="3" x14ac:dyDescent="0.3">
      <c r="A290" s="20" t="s">
        <v>59</v>
      </c>
      <c r="B290" s="22" t="s">
        <v>1513</v>
      </c>
      <c r="C290" s="13" t="s">
        <v>1518</v>
      </c>
      <c r="D290" s="13" t="s">
        <v>1519</v>
      </c>
      <c r="E290" s="232"/>
      <c r="F290" s="13" t="s">
        <v>737</v>
      </c>
      <c r="G290" s="13" t="s">
        <v>675</v>
      </c>
      <c r="H290" s="14"/>
    </row>
    <row r="291" spans="1:8" ht="120" customHeight="1" outlineLevel="3" x14ac:dyDescent="0.3">
      <c r="A291" s="20" t="s">
        <v>60</v>
      </c>
      <c r="B291" s="22" t="s">
        <v>1520</v>
      </c>
      <c r="C291" s="13" t="s">
        <v>1524</v>
      </c>
      <c r="D291" s="13" t="s">
        <v>1528</v>
      </c>
      <c r="E291" s="232"/>
      <c r="F291" s="13" t="s">
        <v>719</v>
      </c>
      <c r="G291" s="13" t="s">
        <v>675</v>
      </c>
      <c r="H291" s="14"/>
    </row>
    <row r="292" spans="1:8" ht="150" customHeight="1" outlineLevel="3" x14ac:dyDescent="0.3">
      <c r="A292" s="20" t="s">
        <v>61</v>
      </c>
      <c r="B292" s="22" t="s">
        <v>1521</v>
      </c>
      <c r="C292" s="13" t="s">
        <v>1525</v>
      </c>
      <c r="D292" s="13" t="s">
        <v>1529</v>
      </c>
      <c r="E292" s="232"/>
      <c r="F292" s="13" t="s">
        <v>718</v>
      </c>
      <c r="G292" s="13" t="s">
        <v>675</v>
      </c>
      <c r="H292" s="14"/>
    </row>
    <row r="293" spans="1:8" ht="107.25" customHeight="1" outlineLevel="3" x14ac:dyDescent="0.3">
      <c r="A293" s="20" t="s">
        <v>467</v>
      </c>
      <c r="B293" s="22" t="s">
        <v>1522</v>
      </c>
      <c r="C293" s="13" t="s">
        <v>1526</v>
      </c>
      <c r="D293" s="13" t="s">
        <v>1530</v>
      </c>
      <c r="E293" s="232"/>
      <c r="F293" s="13" t="s">
        <v>717</v>
      </c>
      <c r="G293" s="13" t="s">
        <v>675</v>
      </c>
      <c r="H293" s="14"/>
    </row>
    <row r="294" spans="1:8" ht="81.75" customHeight="1" outlineLevel="3" x14ac:dyDescent="0.3">
      <c r="A294" s="20" t="s">
        <v>469</v>
      </c>
      <c r="B294" s="22" t="s">
        <v>1523</v>
      </c>
      <c r="C294" s="13" t="s">
        <v>1527</v>
      </c>
      <c r="D294" s="13" t="s">
        <v>1531</v>
      </c>
      <c r="E294" s="232"/>
      <c r="F294" s="13" t="s">
        <v>716</v>
      </c>
      <c r="G294" s="13" t="s">
        <v>675</v>
      </c>
      <c r="H294" s="14"/>
    </row>
    <row r="295" spans="1:8" ht="40.5" customHeight="1" outlineLevel="2" x14ac:dyDescent="0.3">
      <c r="A295" s="79" t="s">
        <v>840</v>
      </c>
      <c r="B295" s="79" t="s">
        <v>841</v>
      </c>
      <c r="C295" s="126" t="s">
        <v>845</v>
      </c>
      <c r="D295" s="126" t="s">
        <v>846</v>
      </c>
      <c r="E295" s="80" t="s">
        <v>1916</v>
      </c>
      <c r="F295" s="438" t="s">
        <v>278</v>
      </c>
      <c r="G295" s="439"/>
      <c r="H295" s="439"/>
    </row>
    <row r="296" spans="1:8" s="278" customFormat="1" ht="101.25" customHeight="1" outlineLevel="2" x14ac:dyDescent="0.3">
      <c r="A296" s="280" t="s">
        <v>53</v>
      </c>
      <c r="B296" s="280" t="s">
        <v>1532</v>
      </c>
      <c r="C296" s="281" t="s">
        <v>1534</v>
      </c>
      <c r="D296" s="282" t="s">
        <v>1533</v>
      </c>
      <c r="E296" s="283" t="s">
        <v>302</v>
      </c>
      <c r="F296" s="168" t="s">
        <v>221</v>
      </c>
      <c r="G296" s="168" t="s">
        <v>222</v>
      </c>
      <c r="H296" s="64" t="s">
        <v>268</v>
      </c>
    </row>
    <row r="297" spans="1:8" ht="46.5" customHeight="1" outlineLevel="3" x14ac:dyDescent="0.3">
      <c r="A297" s="11" t="s">
        <v>848</v>
      </c>
      <c r="B297" s="11" t="s">
        <v>904</v>
      </c>
      <c r="C297" s="136" t="s">
        <v>851</v>
      </c>
      <c r="D297" s="137" t="s">
        <v>852</v>
      </c>
      <c r="E297" s="103" t="s">
        <v>17</v>
      </c>
      <c r="F297" s="186" t="s">
        <v>244</v>
      </c>
      <c r="G297" s="186" t="s">
        <v>267</v>
      </c>
      <c r="H297" s="98" t="s">
        <v>398</v>
      </c>
    </row>
    <row r="298" spans="1:8" ht="124.5" customHeight="1" outlineLevel="3" x14ac:dyDescent="0.3">
      <c r="A298" s="20" t="s">
        <v>51</v>
      </c>
      <c r="B298" s="22" t="s">
        <v>1535</v>
      </c>
      <c r="C298" s="13" t="s">
        <v>1537</v>
      </c>
      <c r="D298" s="138" t="s">
        <v>1539</v>
      </c>
      <c r="E298" s="232"/>
      <c r="F298" s="13" t="s">
        <v>721</v>
      </c>
      <c r="G298" s="13" t="s">
        <v>729</v>
      </c>
      <c r="H298" s="14"/>
    </row>
    <row r="299" spans="1:8" ht="135.75" customHeight="1" outlineLevel="3" x14ac:dyDescent="0.3">
      <c r="A299" s="20" t="s">
        <v>52</v>
      </c>
      <c r="B299" s="22" t="s">
        <v>1536</v>
      </c>
      <c r="C299" s="13" t="s">
        <v>1538</v>
      </c>
      <c r="D299" s="13" t="s">
        <v>1540</v>
      </c>
      <c r="E299" s="232"/>
      <c r="F299" s="13" t="s">
        <v>837</v>
      </c>
      <c r="G299" s="13" t="s">
        <v>729</v>
      </c>
      <c r="H299" s="14"/>
    </row>
    <row r="300" spans="1:8" ht="129.75" customHeight="1" outlineLevel="3" x14ac:dyDescent="0.3">
      <c r="A300" s="20" t="s">
        <v>191</v>
      </c>
      <c r="B300" s="22" t="s">
        <v>1545</v>
      </c>
      <c r="C300" s="13" t="s">
        <v>1546</v>
      </c>
      <c r="D300" s="13" t="s">
        <v>1550</v>
      </c>
      <c r="E300" s="232"/>
      <c r="F300" s="13" t="s">
        <v>334</v>
      </c>
      <c r="G300" s="13" t="s">
        <v>729</v>
      </c>
      <c r="H300" s="14"/>
    </row>
    <row r="301" spans="1:8" ht="109.5" customHeight="1" outlineLevel="3" x14ac:dyDescent="0.3">
      <c r="A301" s="20" t="s">
        <v>192</v>
      </c>
      <c r="B301" s="22" t="s">
        <v>1544</v>
      </c>
      <c r="C301" s="13" t="s">
        <v>1547</v>
      </c>
      <c r="D301" s="138" t="s">
        <v>1551</v>
      </c>
      <c r="E301" s="232"/>
      <c r="F301" s="13" t="s">
        <v>335</v>
      </c>
      <c r="G301" s="13" t="s">
        <v>729</v>
      </c>
      <c r="H301" s="14"/>
    </row>
    <row r="302" spans="1:8" ht="91.5" customHeight="1" outlineLevel="3" x14ac:dyDescent="0.3">
      <c r="A302" s="20" t="s">
        <v>193</v>
      </c>
      <c r="B302" s="22" t="s">
        <v>1543</v>
      </c>
      <c r="C302" s="13" t="s">
        <v>1548</v>
      </c>
      <c r="D302" s="13" t="s">
        <v>1552</v>
      </c>
      <c r="E302" s="232"/>
      <c r="F302" s="13" t="s">
        <v>720</v>
      </c>
      <c r="G302" s="13" t="s">
        <v>729</v>
      </c>
      <c r="H302" s="14"/>
    </row>
    <row r="303" spans="1:8" ht="94.5" customHeight="1" outlineLevel="3" x14ac:dyDescent="0.3">
      <c r="A303" s="20" t="s">
        <v>194</v>
      </c>
      <c r="B303" s="22" t="s">
        <v>1542</v>
      </c>
      <c r="C303" s="13" t="s">
        <v>1549</v>
      </c>
      <c r="D303" s="13" t="s">
        <v>1553</v>
      </c>
      <c r="E303" s="232"/>
      <c r="F303" s="13" t="s">
        <v>572</v>
      </c>
      <c r="G303" s="13" t="s">
        <v>729</v>
      </c>
      <c r="H303" s="14"/>
    </row>
    <row r="304" spans="1:8" ht="93" customHeight="1" outlineLevel="3" x14ac:dyDescent="0.3">
      <c r="A304" s="20" t="s">
        <v>195</v>
      </c>
      <c r="B304" s="22" t="s">
        <v>1541</v>
      </c>
      <c r="C304" s="13" t="s">
        <v>1554</v>
      </c>
      <c r="D304" s="13" t="s">
        <v>1555</v>
      </c>
      <c r="E304" s="232"/>
      <c r="F304" s="13" t="s">
        <v>573</v>
      </c>
      <c r="G304" s="13" t="s">
        <v>729</v>
      </c>
      <c r="H304" s="14"/>
    </row>
    <row r="305" spans="1:8" ht="36" outlineLevel="2" x14ac:dyDescent="0.3">
      <c r="A305" s="79" t="s">
        <v>840</v>
      </c>
      <c r="B305" s="79" t="s">
        <v>841</v>
      </c>
      <c r="C305" s="126" t="s">
        <v>845</v>
      </c>
      <c r="D305" s="126" t="s">
        <v>846</v>
      </c>
      <c r="E305" s="80" t="s">
        <v>1916</v>
      </c>
      <c r="F305" s="438" t="s">
        <v>278</v>
      </c>
      <c r="G305" s="439"/>
      <c r="H305" s="439"/>
    </row>
    <row r="306" spans="1:8" s="286" customFormat="1" ht="85.5" customHeight="1" outlineLevel="2" x14ac:dyDescent="0.35">
      <c r="A306" s="280" t="s">
        <v>215</v>
      </c>
      <c r="B306" s="280" t="s">
        <v>1556</v>
      </c>
      <c r="C306" s="281" t="s">
        <v>1557</v>
      </c>
      <c r="D306" s="282" t="s">
        <v>1558</v>
      </c>
      <c r="E306" s="285" t="s">
        <v>537</v>
      </c>
      <c r="F306" s="168" t="s">
        <v>221</v>
      </c>
      <c r="G306" s="168" t="s">
        <v>222</v>
      </c>
      <c r="H306" s="64" t="s">
        <v>268</v>
      </c>
    </row>
    <row r="307" spans="1:8" ht="36" outlineLevel="3" x14ac:dyDescent="0.35">
      <c r="A307" s="11" t="s">
        <v>848</v>
      </c>
      <c r="B307" s="11" t="s">
        <v>904</v>
      </c>
      <c r="C307" s="146" t="s">
        <v>851</v>
      </c>
      <c r="D307" s="147" t="s">
        <v>852</v>
      </c>
      <c r="E307" s="103"/>
      <c r="F307" s="172" t="s">
        <v>244</v>
      </c>
      <c r="G307" s="172" t="s">
        <v>267</v>
      </c>
      <c r="H307" s="98" t="s">
        <v>296</v>
      </c>
    </row>
    <row r="308" spans="1:8" ht="150" customHeight="1" outlineLevel="3" x14ac:dyDescent="0.3">
      <c r="A308" s="20" t="s">
        <v>158</v>
      </c>
      <c r="B308" s="22" t="s">
        <v>1559</v>
      </c>
      <c r="C308" s="13" t="s">
        <v>1561</v>
      </c>
      <c r="D308" s="13" t="s">
        <v>1563</v>
      </c>
      <c r="E308" s="233"/>
      <c r="F308" s="13" t="s">
        <v>722</v>
      </c>
      <c r="G308" s="13" t="s">
        <v>300</v>
      </c>
      <c r="H308" s="15"/>
    </row>
    <row r="309" spans="1:8" s="93" customFormat="1" ht="114.75" customHeight="1" outlineLevel="3" x14ac:dyDescent="0.4">
      <c r="A309" s="20" t="s">
        <v>159</v>
      </c>
      <c r="B309" s="22" t="s">
        <v>1560</v>
      </c>
      <c r="C309" s="13" t="s">
        <v>1562</v>
      </c>
      <c r="D309" s="13" t="s">
        <v>1564</v>
      </c>
      <c r="E309" s="233"/>
      <c r="F309" s="13" t="s">
        <v>723</v>
      </c>
      <c r="G309" s="13" t="s">
        <v>300</v>
      </c>
      <c r="H309" s="15"/>
    </row>
    <row r="310" spans="1:8" ht="68.25" customHeight="1" outlineLevel="1" x14ac:dyDescent="0.3">
      <c r="A310" s="87" t="s">
        <v>839</v>
      </c>
      <c r="B310" s="87" t="s">
        <v>1565</v>
      </c>
      <c r="C310" s="124" t="s">
        <v>1566</v>
      </c>
      <c r="D310" s="125" t="s">
        <v>17</v>
      </c>
      <c r="E310" s="223"/>
      <c r="F310" s="174"/>
      <c r="G310" s="174"/>
      <c r="H310" s="97"/>
    </row>
    <row r="311" spans="1:8" ht="48.75" customHeight="1" outlineLevel="2" x14ac:dyDescent="0.3">
      <c r="A311" s="79" t="s">
        <v>840</v>
      </c>
      <c r="B311" s="79" t="s">
        <v>841</v>
      </c>
      <c r="C311" s="126" t="s">
        <v>845</v>
      </c>
      <c r="D311" s="126" t="s">
        <v>846</v>
      </c>
      <c r="E311" s="80" t="s">
        <v>1916</v>
      </c>
      <c r="F311" s="438" t="s">
        <v>278</v>
      </c>
      <c r="G311" s="439"/>
      <c r="H311" s="439"/>
    </row>
    <row r="312" spans="1:8" s="286" customFormat="1" ht="134.25" customHeight="1" outlineLevel="2" x14ac:dyDescent="0.35">
      <c r="A312" s="280" t="s">
        <v>68</v>
      </c>
      <c r="B312" s="280" t="s">
        <v>1567</v>
      </c>
      <c r="C312" s="281" t="s">
        <v>1568</v>
      </c>
      <c r="D312" s="282" t="s">
        <v>1569</v>
      </c>
      <c r="E312" s="283" t="s">
        <v>538</v>
      </c>
      <c r="F312" s="168" t="s">
        <v>221</v>
      </c>
      <c r="G312" s="168" t="s">
        <v>222</v>
      </c>
      <c r="H312" s="64" t="s">
        <v>268</v>
      </c>
    </row>
    <row r="313" spans="1:8" ht="50.25" customHeight="1" outlineLevel="3" x14ac:dyDescent="0.3">
      <c r="A313" s="11" t="s">
        <v>848</v>
      </c>
      <c r="B313" s="11" t="s">
        <v>904</v>
      </c>
      <c r="C313" s="136" t="s">
        <v>851</v>
      </c>
      <c r="D313" s="137" t="s">
        <v>852</v>
      </c>
      <c r="E313" s="103" t="s">
        <v>17</v>
      </c>
      <c r="F313" s="172" t="s">
        <v>244</v>
      </c>
      <c r="G313" s="172" t="s">
        <v>267</v>
      </c>
      <c r="H313" s="98" t="s">
        <v>397</v>
      </c>
    </row>
    <row r="314" spans="1:8" ht="86.4" outlineLevel="3" x14ac:dyDescent="0.3">
      <c r="A314" s="20" t="s">
        <v>80</v>
      </c>
      <c r="B314" s="22" t="s">
        <v>1570</v>
      </c>
      <c r="C314" s="13" t="s">
        <v>1571</v>
      </c>
      <c r="D314" s="13" t="s">
        <v>1572</v>
      </c>
      <c r="E314" s="232"/>
      <c r="F314" s="13" t="s">
        <v>575</v>
      </c>
      <c r="G314" s="13" t="s">
        <v>676</v>
      </c>
      <c r="H314" s="14"/>
    </row>
    <row r="315" spans="1:8" ht="180.75" customHeight="1" outlineLevel="3" x14ac:dyDescent="0.3">
      <c r="A315" s="20" t="s">
        <v>81</v>
      </c>
      <c r="B315" s="22" t="s">
        <v>1575</v>
      </c>
      <c r="C315" s="13" t="s">
        <v>1576</v>
      </c>
      <c r="D315" s="13" t="s">
        <v>1579</v>
      </c>
      <c r="E315" s="232"/>
      <c r="F315" s="13" t="s">
        <v>576</v>
      </c>
      <c r="G315" s="13" t="s">
        <v>666</v>
      </c>
      <c r="H315" s="14"/>
    </row>
    <row r="316" spans="1:8" ht="73.5" customHeight="1" outlineLevel="3" x14ac:dyDescent="0.3">
      <c r="A316" s="20" t="s">
        <v>82</v>
      </c>
      <c r="B316" s="22" t="s">
        <v>1574</v>
      </c>
      <c r="C316" s="13" t="s">
        <v>1577</v>
      </c>
      <c r="D316" s="13" t="s">
        <v>1580</v>
      </c>
      <c r="E316" s="232"/>
      <c r="F316" s="13" t="s">
        <v>449</v>
      </c>
      <c r="G316" s="13" t="s">
        <v>666</v>
      </c>
      <c r="H316" s="14"/>
    </row>
    <row r="317" spans="1:8" ht="97.5" customHeight="1" outlineLevel="3" x14ac:dyDescent="0.3">
      <c r="A317" s="20" t="s">
        <v>83</v>
      </c>
      <c r="B317" s="22" t="s">
        <v>1573</v>
      </c>
      <c r="C317" s="13" t="s">
        <v>1578</v>
      </c>
      <c r="D317" s="13" t="s">
        <v>1581</v>
      </c>
      <c r="E317" s="232"/>
      <c r="F317" s="13" t="s">
        <v>336</v>
      </c>
      <c r="G317" s="13" t="s">
        <v>666</v>
      </c>
      <c r="H317" s="14"/>
    </row>
    <row r="318" spans="1:8" ht="51.75" customHeight="1" outlineLevel="2" x14ac:dyDescent="0.3">
      <c r="A318" s="79" t="s">
        <v>840</v>
      </c>
      <c r="B318" s="79" t="s">
        <v>841</v>
      </c>
      <c r="C318" s="126" t="s">
        <v>845</v>
      </c>
      <c r="D318" s="126" t="s">
        <v>846</v>
      </c>
      <c r="E318" s="80" t="s">
        <v>1916</v>
      </c>
      <c r="F318" s="438" t="s">
        <v>278</v>
      </c>
      <c r="G318" s="439"/>
      <c r="H318" s="439"/>
    </row>
    <row r="319" spans="1:8" s="278" customFormat="1" ht="137.25" customHeight="1" outlineLevel="2" x14ac:dyDescent="0.3">
      <c r="A319" s="280" t="s">
        <v>67</v>
      </c>
      <c r="B319" s="280" t="s">
        <v>1582</v>
      </c>
      <c r="C319" s="281" t="s">
        <v>1583</v>
      </c>
      <c r="D319" s="282" t="s">
        <v>1584</v>
      </c>
      <c r="E319" s="283" t="s">
        <v>539</v>
      </c>
      <c r="F319" s="168" t="s">
        <v>221</v>
      </c>
      <c r="G319" s="168" t="s">
        <v>222</v>
      </c>
      <c r="H319" s="64" t="s">
        <v>268</v>
      </c>
    </row>
    <row r="320" spans="1:8" ht="54" customHeight="1" outlineLevel="3" x14ac:dyDescent="0.3">
      <c r="A320" s="11" t="s">
        <v>848</v>
      </c>
      <c r="B320" s="11" t="s">
        <v>904</v>
      </c>
      <c r="C320" s="141" t="s">
        <v>851</v>
      </c>
      <c r="D320" s="142" t="s">
        <v>852</v>
      </c>
      <c r="E320" s="216" t="s">
        <v>17</v>
      </c>
      <c r="F320" s="169" t="s">
        <v>244</v>
      </c>
      <c r="G320" s="169" t="s">
        <v>267</v>
      </c>
      <c r="H320" s="36" t="s">
        <v>396</v>
      </c>
    </row>
    <row r="321" spans="1:8" ht="187.2" outlineLevel="3" x14ac:dyDescent="0.3">
      <c r="A321" s="20" t="s">
        <v>74</v>
      </c>
      <c r="B321" s="22" t="s">
        <v>1585</v>
      </c>
      <c r="C321" s="13" t="s">
        <v>1586</v>
      </c>
      <c r="D321" s="13" t="s">
        <v>1587</v>
      </c>
      <c r="E321" s="232"/>
      <c r="F321" s="13" t="s">
        <v>450</v>
      </c>
      <c r="G321" s="13" t="s">
        <v>666</v>
      </c>
      <c r="H321" s="14"/>
    </row>
    <row r="322" spans="1:8" ht="172.8" outlineLevel="3" x14ac:dyDescent="0.3">
      <c r="A322" s="20" t="s">
        <v>75</v>
      </c>
      <c r="B322" s="22" t="s">
        <v>1588</v>
      </c>
      <c r="C322" s="13" t="s">
        <v>1591</v>
      </c>
      <c r="D322" s="13" t="s">
        <v>1592</v>
      </c>
      <c r="E322" s="232"/>
      <c r="F322" s="13" t="s">
        <v>617</v>
      </c>
      <c r="G322" s="13" t="s">
        <v>666</v>
      </c>
      <c r="H322" s="14"/>
    </row>
    <row r="323" spans="1:8" ht="86.4" outlineLevel="3" x14ac:dyDescent="0.3">
      <c r="A323" s="20" t="s">
        <v>76</v>
      </c>
      <c r="B323" s="22" t="s">
        <v>1589</v>
      </c>
      <c r="C323" s="13" t="s">
        <v>1593</v>
      </c>
      <c r="D323" s="13" t="s">
        <v>1594</v>
      </c>
      <c r="E323" s="232"/>
      <c r="F323" s="13" t="s">
        <v>337</v>
      </c>
      <c r="G323" s="13" t="s">
        <v>666</v>
      </c>
      <c r="H323" s="14"/>
    </row>
    <row r="324" spans="1:8" ht="183.75" customHeight="1" outlineLevel="3" x14ac:dyDescent="0.3">
      <c r="A324" s="20" t="s">
        <v>77</v>
      </c>
      <c r="B324" s="22" t="s">
        <v>1590</v>
      </c>
      <c r="C324" s="13" t="s">
        <v>1595</v>
      </c>
      <c r="D324" s="13" t="s">
        <v>1596</v>
      </c>
      <c r="E324" s="232"/>
      <c r="F324" s="13" t="s">
        <v>618</v>
      </c>
      <c r="G324" s="13" t="s">
        <v>725</v>
      </c>
      <c r="H324" s="14"/>
    </row>
    <row r="325" spans="1:8" ht="220.5" customHeight="1" outlineLevel="3" x14ac:dyDescent="0.3">
      <c r="A325" s="20" t="s">
        <v>78</v>
      </c>
      <c r="B325" s="22" t="s">
        <v>1597</v>
      </c>
      <c r="C325" s="13" t="s">
        <v>1600</v>
      </c>
      <c r="D325" s="13" t="s">
        <v>1601</v>
      </c>
      <c r="E325" s="232"/>
      <c r="F325" s="13" t="s">
        <v>594</v>
      </c>
      <c r="G325" s="13" t="s">
        <v>726</v>
      </c>
      <c r="H325" s="14"/>
    </row>
    <row r="326" spans="1:8" ht="89.25" customHeight="1" outlineLevel="3" x14ac:dyDescent="0.3">
      <c r="A326" s="20" t="s">
        <v>79</v>
      </c>
      <c r="B326" s="22" t="s">
        <v>1598</v>
      </c>
      <c r="C326" s="13" t="s">
        <v>1602</v>
      </c>
      <c r="D326" s="13" t="s">
        <v>1603</v>
      </c>
      <c r="E326" s="232"/>
      <c r="F326" s="13" t="s">
        <v>738</v>
      </c>
      <c r="G326" s="13" t="s">
        <v>727</v>
      </c>
      <c r="H326" s="14"/>
    </row>
    <row r="327" spans="1:8" ht="109.5" customHeight="1" outlineLevel="3" x14ac:dyDescent="0.3">
      <c r="A327" s="20" t="s">
        <v>263</v>
      </c>
      <c r="B327" s="22" t="s">
        <v>1599</v>
      </c>
      <c r="C327" s="13" t="s">
        <v>1604</v>
      </c>
      <c r="D327" s="13" t="s">
        <v>1605</v>
      </c>
      <c r="E327" s="232"/>
      <c r="F327" s="13" t="s">
        <v>451</v>
      </c>
      <c r="G327" s="13" t="s">
        <v>728</v>
      </c>
      <c r="H327" s="14"/>
    </row>
    <row r="328" spans="1:8" ht="47.25" customHeight="1" outlineLevel="2" x14ac:dyDescent="0.3">
      <c r="A328" s="79" t="s">
        <v>840</v>
      </c>
      <c r="B328" s="79" t="s">
        <v>841</v>
      </c>
      <c r="C328" s="126" t="s">
        <v>845</v>
      </c>
      <c r="D328" s="126" t="s">
        <v>846</v>
      </c>
      <c r="E328" s="80" t="s">
        <v>1916</v>
      </c>
      <c r="F328" s="438" t="s">
        <v>278</v>
      </c>
      <c r="G328" s="439"/>
      <c r="H328" s="439"/>
    </row>
    <row r="329" spans="1:8" s="278" customFormat="1" ht="130.5" customHeight="1" outlineLevel="2" x14ac:dyDescent="0.3">
      <c r="A329" s="280" t="s">
        <v>66</v>
      </c>
      <c r="B329" s="280" t="s">
        <v>1606</v>
      </c>
      <c r="C329" s="281" t="s">
        <v>1607</v>
      </c>
      <c r="D329" s="282" t="s">
        <v>1608</v>
      </c>
      <c r="E329" s="283" t="s">
        <v>540</v>
      </c>
      <c r="F329" s="168" t="s">
        <v>221</v>
      </c>
      <c r="G329" s="168" t="s">
        <v>222</v>
      </c>
      <c r="H329" s="64" t="s">
        <v>268</v>
      </c>
    </row>
    <row r="330" spans="1:8" s="45" customFormat="1" ht="36" outlineLevel="3" x14ac:dyDescent="0.35">
      <c r="A330" s="11" t="s">
        <v>848</v>
      </c>
      <c r="B330" s="11" t="s">
        <v>904</v>
      </c>
      <c r="C330" s="136" t="s">
        <v>851</v>
      </c>
      <c r="D330" s="137" t="s">
        <v>852</v>
      </c>
      <c r="E330" s="103" t="s">
        <v>17</v>
      </c>
      <c r="F330" s="172" t="s">
        <v>244</v>
      </c>
      <c r="G330" s="172" t="s">
        <v>267</v>
      </c>
      <c r="H330" s="98" t="s">
        <v>395</v>
      </c>
    </row>
    <row r="331" spans="1:8" ht="168" customHeight="1" outlineLevel="3" x14ac:dyDescent="0.3">
      <c r="A331" s="20" t="s">
        <v>69</v>
      </c>
      <c r="B331" s="23" t="s">
        <v>1609</v>
      </c>
      <c r="C331" s="13" t="s">
        <v>1611</v>
      </c>
      <c r="D331" s="13" t="s">
        <v>1613</v>
      </c>
      <c r="E331" s="232"/>
      <c r="F331" s="13" t="s">
        <v>724</v>
      </c>
      <c r="G331" s="13" t="s">
        <v>730</v>
      </c>
      <c r="H331" s="14"/>
    </row>
    <row r="332" spans="1:8" ht="95.25" customHeight="1" outlineLevel="3" x14ac:dyDescent="0.3">
      <c r="A332" s="20" t="s">
        <v>70</v>
      </c>
      <c r="B332" s="23" t="s">
        <v>1610</v>
      </c>
      <c r="C332" s="13" t="s">
        <v>1612</v>
      </c>
      <c r="D332" s="13" t="s">
        <v>1614</v>
      </c>
      <c r="E332" s="232"/>
      <c r="F332" s="13" t="s">
        <v>731</v>
      </c>
      <c r="G332" s="13" t="s">
        <v>730</v>
      </c>
      <c r="H332" s="14"/>
    </row>
    <row r="333" spans="1:8" ht="81.75" customHeight="1" outlineLevel="3" x14ac:dyDescent="0.3">
      <c r="A333" s="20" t="s">
        <v>71</v>
      </c>
      <c r="B333" s="23" t="s">
        <v>1619</v>
      </c>
      <c r="C333" s="13" t="s">
        <v>1620</v>
      </c>
      <c r="D333" s="13" t="s">
        <v>1621</v>
      </c>
      <c r="E333" s="232"/>
      <c r="F333" s="13" t="s">
        <v>338</v>
      </c>
      <c r="G333" s="13" t="s">
        <v>730</v>
      </c>
      <c r="H333" s="14"/>
    </row>
    <row r="334" spans="1:8" ht="72" outlineLevel="3" x14ac:dyDescent="0.3">
      <c r="A334" s="20" t="s">
        <v>72</v>
      </c>
      <c r="B334" s="23" t="s">
        <v>1618</v>
      </c>
      <c r="C334" s="13" t="s">
        <v>1623</v>
      </c>
      <c r="D334" s="13" t="s">
        <v>1622</v>
      </c>
      <c r="E334" s="232"/>
      <c r="F334" s="13" t="s">
        <v>739</v>
      </c>
      <c r="G334" s="13" t="s">
        <v>730</v>
      </c>
      <c r="H334" s="14"/>
    </row>
    <row r="335" spans="1:8" ht="72" outlineLevel="3" x14ac:dyDescent="0.3">
      <c r="A335" s="20" t="s">
        <v>73</v>
      </c>
      <c r="B335" s="23" t="s">
        <v>1617</v>
      </c>
      <c r="C335" s="13" t="s">
        <v>1624</v>
      </c>
      <c r="D335" s="13" t="s">
        <v>1625</v>
      </c>
      <c r="E335" s="232"/>
      <c r="F335" s="13" t="s">
        <v>740</v>
      </c>
      <c r="G335" s="13" t="s">
        <v>730</v>
      </c>
      <c r="H335" s="14"/>
    </row>
    <row r="336" spans="1:8" ht="72" outlineLevel="3" x14ac:dyDescent="0.3">
      <c r="A336" s="20" t="s">
        <v>196</v>
      </c>
      <c r="B336" s="23" t="s">
        <v>1616</v>
      </c>
      <c r="C336" s="13" t="s">
        <v>1626</v>
      </c>
      <c r="D336" s="13" t="s">
        <v>1627</v>
      </c>
      <c r="E336" s="232"/>
      <c r="F336" s="13" t="s">
        <v>741</v>
      </c>
      <c r="G336" s="13" t="s">
        <v>730</v>
      </c>
      <c r="H336" s="14"/>
    </row>
    <row r="337" spans="1:8" ht="86.4" outlineLevel="3" x14ac:dyDescent="0.3">
      <c r="A337" s="20" t="s">
        <v>197</v>
      </c>
      <c r="B337" s="23" t="s">
        <v>1615</v>
      </c>
      <c r="C337" s="13" t="s">
        <v>1628</v>
      </c>
      <c r="D337" s="13" t="s">
        <v>1629</v>
      </c>
      <c r="E337" s="232"/>
      <c r="F337" s="13" t="s">
        <v>732</v>
      </c>
      <c r="G337" s="13" t="s">
        <v>730</v>
      </c>
      <c r="H337" s="14"/>
    </row>
    <row r="338" spans="1:8" ht="111.75" customHeight="1" outlineLevel="3" x14ac:dyDescent="0.3">
      <c r="A338" s="20" t="s">
        <v>198</v>
      </c>
      <c r="B338" s="23" t="s">
        <v>1630</v>
      </c>
      <c r="C338" s="13" t="s">
        <v>1631</v>
      </c>
      <c r="D338" s="13" t="s">
        <v>1632</v>
      </c>
      <c r="E338" s="232"/>
      <c r="F338" s="13" t="s">
        <v>733</v>
      </c>
      <c r="G338" s="13" t="s">
        <v>730</v>
      </c>
      <c r="H338" s="14"/>
    </row>
    <row r="339" spans="1:8" ht="50.25" customHeight="1" outlineLevel="2" x14ac:dyDescent="0.3">
      <c r="A339" s="79" t="s">
        <v>840</v>
      </c>
      <c r="B339" s="79" t="s">
        <v>841</v>
      </c>
      <c r="C339" s="126" t="s">
        <v>845</v>
      </c>
      <c r="D339" s="126" t="s">
        <v>846</v>
      </c>
      <c r="E339" s="80" t="s">
        <v>1916</v>
      </c>
      <c r="F339" s="438" t="s">
        <v>278</v>
      </c>
      <c r="G339" s="439"/>
      <c r="H339" s="439"/>
    </row>
    <row r="340" spans="1:8" s="287" customFormat="1" ht="67.5" customHeight="1" outlineLevel="2" x14ac:dyDescent="0.35">
      <c r="A340" s="280" t="s">
        <v>216</v>
      </c>
      <c r="B340" s="280" t="s">
        <v>1633</v>
      </c>
      <c r="C340" s="281" t="s">
        <v>1635</v>
      </c>
      <c r="D340" s="282" t="s">
        <v>1634</v>
      </c>
      <c r="E340" s="283" t="s">
        <v>541</v>
      </c>
      <c r="F340" s="168" t="s">
        <v>221</v>
      </c>
      <c r="G340" s="168" t="s">
        <v>222</v>
      </c>
      <c r="H340" s="64" t="s">
        <v>268</v>
      </c>
    </row>
    <row r="341" spans="1:8" s="45" customFormat="1" ht="36" outlineLevel="3" x14ac:dyDescent="0.35">
      <c r="A341" s="11" t="s">
        <v>848</v>
      </c>
      <c r="B341" s="11" t="s">
        <v>904</v>
      </c>
      <c r="C341" s="146" t="s">
        <v>851</v>
      </c>
      <c r="D341" s="147" t="s">
        <v>852</v>
      </c>
      <c r="E341" s="103" t="s">
        <v>17</v>
      </c>
      <c r="F341" s="172" t="s">
        <v>244</v>
      </c>
      <c r="G341" s="172" t="s">
        <v>267</v>
      </c>
      <c r="H341" s="98" t="s">
        <v>394</v>
      </c>
    </row>
    <row r="342" spans="1:8" ht="91.5" customHeight="1" outlineLevel="3" x14ac:dyDescent="0.3">
      <c r="A342" s="20" t="s">
        <v>160</v>
      </c>
      <c r="B342" s="23" t="s">
        <v>1636</v>
      </c>
      <c r="C342" s="13" t="s">
        <v>1639</v>
      </c>
      <c r="D342" s="13" t="s">
        <v>1642</v>
      </c>
      <c r="E342" s="232"/>
      <c r="F342" s="13" t="s">
        <v>339</v>
      </c>
      <c r="G342" s="13" t="s">
        <v>359</v>
      </c>
      <c r="H342" s="14"/>
    </row>
    <row r="343" spans="1:8" ht="52.5" customHeight="1" outlineLevel="3" x14ac:dyDescent="0.3">
      <c r="A343" s="20" t="s">
        <v>161</v>
      </c>
      <c r="B343" s="23" t="s">
        <v>1637</v>
      </c>
      <c r="C343" s="13" t="s">
        <v>1640</v>
      </c>
      <c r="D343" s="13" t="s">
        <v>1643</v>
      </c>
      <c r="E343" s="232"/>
      <c r="F343" s="13" t="s">
        <v>340</v>
      </c>
      <c r="G343" s="13" t="s">
        <v>359</v>
      </c>
      <c r="H343" s="14"/>
    </row>
    <row r="344" spans="1:8" ht="81" customHeight="1" outlineLevel="3" x14ac:dyDescent="0.3">
      <c r="A344" s="20" t="s">
        <v>162</v>
      </c>
      <c r="B344" s="23" t="s">
        <v>1638</v>
      </c>
      <c r="C344" s="13" t="s">
        <v>1641</v>
      </c>
      <c r="D344" s="13" t="s">
        <v>1644</v>
      </c>
      <c r="E344" s="232"/>
      <c r="F344" s="13" t="s">
        <v>452</v>
      </c>
      <c r="G344" s="13" t="s">
        <v>359</v>
      </c>
      <c r="H344" s="14"/>
    </row>
    <row r="345" spans="1:8" ht="100.8" outlineLevel="3" x14ac:dyDescent="0.3">
      <c r="A345" s="20" t="s">
        <v>163</v>
      </c>
      <c r="B345" s="23" t="s">
        <v>1645</v>
      </c>
      <c r="C345" s="13" t="s">
        <v>1647</v>
      </c>
      <c r="D345" s="13" t="s">
        <v>1649</v>
      </c>
      <c r="E345" s="232"/>
      <c r="F345" s="13" t="s">
        <v>341</v>
      </c>
      <c r="G345" s="13" t="s">
        <v>359</v>
      </c>
      <c r="H345" s="14"/>
    </row>
    <row r="346" spans="1:8" ht="99" customHeight="1" outlineLevel="3" x14ac:dyDescent="0.3">
      <c r="A346" s="20" t="s">
        <v>164</v>
      </c>
      <c r="B346" s="23" t="s">
        <v>1646</v>
      </c>
      <c r="C346" s="13" t="s">
        <v>1648</v>
      </c>
      <c r="D346" s="13" t="s">
        <v>1650</v>
      </c>
      <c r="E346" s="232"/>
      <c r="F346" s="13" t="s">
        <v>734</v>
      </c>
      <c r="G346" s="13" t="s">
        <v>360</v>
      </c>
      <c r="H346" s="14"/>
    </row>
    <row r="347" spans="1:8" ht="118.5" customHeight="1" outlineLevel="1" x14ac:dyDescent="0.3">
      <c r="A347" s="87" t="s">
        <v>839</v>
      </c>
      <c r="B347" s="87" t="s">
        <v>1651</v>
      </c>
      <c r="C347" s="124" t="s">
        <v>1652</v>
      </c>
      <c r="D347" s="140"/>
      <c r="E347" s="231"/>
      <c r="F347" s="167"/>
      <c r="G347" s="167"/>
      <c r="H347" s="38"/>
    </row>
    <row r="348" spans="1:8" ht="48" customHeight="1" outlineLevel="2" x14ac:dyDescent="0.3">
      <c r="A348" s="79" t="s">
        <v>840</v>
      </c>
      <c r="B348" s="79" t="s">
        <v>841</v>
      </c>
      <c r="C348" s="126" t="s">
        <v>845</v>
      </c>
      <c r="D348" s="126" t="s">
        <v>846</v>
      </c>
      <c r="E348" s="80" t="s">
        <v>1916</v>
      </c>
      <c r="F348" s="438" t="s">
        <v>278</v>
      </c>
      <c r="G348" s="439"/>
      <c r="H348" s="439"/>
    </row>
    <row r="349" spans="1:8" s="286" customFormat="1" ht="98.25" customHeight="1" outlineLevel="2" x14ac:dyDescent="0.35">
      <c r="A349" s="280" t="s">
        <v>94</v>
      </c>
      <c r="B349" s="280" t="s">
        <v>1653</v>
      </c>
      <c r="C349" s="281" t="s">
        <v>1654</v>
      </c>
      <c r="D349" s="282" t="s">
        <v>1655</v>
      </c>
      <c r="E349" s="283" t="s">
        <v>542</v>
      </c>
      <c r="F349" s="168" t="s">
        <v>221</v>
      </c>
      <c r="G349" s="168" t="s">
        <v>222</v>
      </c>
      <c r="H349" s="64" t="s">
        <v>268</v>
      </c>
    </row>
    <row r="350" spans="1:8" ht="54" customHeight="1" outlineLevel="3" x14ac:dyDescent="0.3">
      <c r="A350" s="11" t="s">
        <v>848</v>
      </c>
      <c r="B350" s="11" t="s">
        <v>904</v>
      </c>
      <c r="C350" s="136" t="s">
        <v>851</v>
      </c>
      <c r="D350" s="137" t="s">
        <v>852</v>
      </c>
      <c r="E350" s="103" t="s">
        <v>17</v>
      </c>
      <c r="F350" s="172" t="s">
        <v>244</v>
      </c>
      <c r="G350" s="172" t="s">
        <v>267</v>
      </c>
      <c r="H350" s="98" t="s">
        <v>392</v>
      </c>
    </row>
    <row r="351" spans="1:8" ht="91.5" customHeight="1" outlineLevel="3" x14ac:dyDescent="0.3">
      <c r="A351" s="20" t="s">
        <v>95</v>
      </c>
      <c r="B351" s="22" t="s">
        <v>1658</v>
      </c>
      <c r="C351" s="13" t="s">
        <v>1656</v>
      </c>
      <c r="D351" s="13" t="s">
        <v>1657</v>
      </c>
      <c r="E351" s="232"/>
      <c r="F351" s="13" t="s">
        <v>375</v>
      </c>
      <c r="G351" s="13" t="s">
        <v>666</v>
      </c>
      <c r="H351" s="14"/>
    </row>
    <row r="352" spans="1:8" ht="159" customHeight="1" outlineLevel="3" x14ac:dyDescent="0.3">
      <c r="A352" s="20" t="s">
        <v>96</v>
      </c>
      <c r="B352" s="22" t="s">
        <v>1659</v>
      </c>
      <c r="C352" s="13" t="s">
        <v>1660</v>
      </c>
      <c r="D352" s="13" t="s">
        <v>1661</v>
      </c>
      <c r="E352" s="232"/>
      <c r="F352" s="13" t="s">
        <v>388</v>
      </c>
      <c r="G352" s="13" t="s">
        <v>666</v>
      </c>
      <c r="H352" s="14"/>
    </row>
    <row r="353" spans="1:8" ht="96" customHeight="1" outlineLevel="3" x14ac:dyDescent="0.3">
      <c r="A353" s="20" t="s">
        <v>97</v>
      </c>
      <c r="B353" s="22" t="s">
        <v>1662</v>
      </c>
      <c r="C353" s="13" t="s">
        <v>1664</v>
      </c>
      <c r="D353" s="13" t="s">
        <v>1666</v>
      </c>
      <c r="E353" s="232"/>
      <c r="F353" s="13" t="s">
        <v>471</v>
      </c>
      <c r="G353" s="13" t="s">
        <v>676</v>
      </c>
      <c r="H353" s="14"/>
    </row>
    <row r="354" spans="1:8" ht="110.25" customHeight="1" outlineLevel="3" x14ac:dyDescent="0.3">
      <c r="A354" s="20" t="s">
        <v>98</v>
      </c>
      <c r="B354" s="22" t="s">
        <v>1663</v>
      </c>
      <c r="C354" s="13" t="s">
        <v>1665</v>
      </c>
      <c r="D354" s="13" t="s">
        <v>1667</v>
      </c>
      <c r="E354" s="232"/>
      <c r="F354" s="13" t="s">
        <v>272</v>
      </c>
      <c r="G354" s="13" t="s">
        <v>666</v>
      </c>
      <c r="H354" s="14"/>
    </row>
    <row r="355" spans="1:8" ht="44.25" customHeight="1" outlineLevel="2" x14ac:dyDescent="0.3">
      <c r="A355" s="79" t="s">
        <v>840</v>
      </c>
      <c r="B355" s="79" t="s">
        <v>841</v>
      </c>
      <c r="C355" s="126" t="s">
        <v>845</v>
      </c>
      <c r="D355" s="126" t="s">
        <v>846</v>
      </c>
      <c r="E355" s="80" t="s">
        <v>1916</v>
      </c>
      <c r="F355" s="438" t="s">
        <v>278</v>
      </c>
      <c r="G355" s="439"/>
      <c r="H355" s="439"/>
    </row>
    <row r="356" spans="1:8" s="287" customFormat="1" ht="60.75" customHeight="1" outlineLevel="2" x14ac:dyDescent="0.35">
      <c r="A356" s="280" t="s">
        <v>87</v>
      </c>
      <c r="B356" s="280" t="s">
        <v>1668</v>
      </c>
      <c r="C356" s="281" t="s">
        <v>1669</v>
      </c>
      <c r="D356" s="282" t="s">
        <v>1670</v>
      </c>
      <c r="E356" s="283" t="s">
        <v>543</v>
      </c>
      <c r="F356" s="168" t="s">
        <v>221</v>
      </c>
      <c r="G356" s="168" t="s">
        <v>222</v>
      </c>
      <c r="H356" s="64" t="s">
        <v>268</v>
      </c>
    </row>
    <row r="357" spans="1:8" ht="36" outlineLevel="3" x14ac:dyDescent="0.3">
      <c r="A357" s="11" t="s">
        <v>848</v>
      </c>
      <c r="B357" s="11" t="s">
        <v>904</v>
      </c>
      <c r="C357" s="136" t="s">
        <v>851</v>
      </c>
      <c r="D357" s="137" t="s">
        <v>852</v>
      </c>
      <c r="E357" s="103" t="s">
        <v>17</v>
      </c>
      <c r="F357" s="172" t="s">
        <v>244</v>
      </c>
      <c r="G357" s="172" t="s">
        <v>267</v>
      </c>
      <c r="H357" s="98" t="s">
        <v>393</v>
      </c>
    </row>
    <row r="358" spans="1:8" ht="198.75" customHeight="1" outlineLevel="3" x14ac:dyDescent="0.3">
      <c r="A358" s="20" t="s">
        <v>88</v>
      </c>
      <c r="B358" s="22" t="s">
        <v>1671</v>
      </c>
      <c r="C358" s="13" t="s">
        <v>1673</v>
      </c>
      <c r="D358" s="13" t="s">
        <v>1675</v>
      </c>
      <c r="E358" s="232"/>
      <c r="F358" s="13" t="s">
        <v>342</v>
      </c>
      <c r="G358" s="13" t="s">
        <v>666</v>
      </c>
      <c r="H358" s="13"/>
    </row>
    <row r="359" spans="1:8" ht="108" customHeight="1" outlineLevel="3" x14ac:dyDescent="0.3">
      <c r="A359" s="20" t="s">
        <v>89</v>
      </c>
      <c r="B359" s="22" t="s">
        <v>1672</v>
      </c>
      <c r="C359" s="13" t="s">
        <v>1674</v>
      </c>
      <c r="D359" s="13" t="s">
        <v>1676</v>
      </c>
      <c r="E359" s="232"/>
      <c r="F359" s="13" t="s">
        <v>343</v>
      </c>
      <c r="G359" s="13" t="s">
        <v>666</v>
      </c>
      <c r="H359" s="13"/>
    </row>
    <row r="360" spans="1:8" ht="105.75" customHeight="1" outlineLevel="3" x14ac:dyDescent="0.3">
      <c r="A360" s="20" t="s">
        <v>90</v>
      </c>
      <c r="B360" s="22" t="s">
        <v>1680</v>
      </c>
      <c r="C360" s="13" t="s">
        <v>1682</v>
      </c>
      <c r="D360" s="13" t="s">
        <v>1687</v>
      </c>
      <c r="E360" s="232"/>
      <c r="F360" s="13" t="s">
        <v>778</v>
      </c>
      <c r="G360" s="13" t="s">
        <v>666</v>
      </c>
      <c r="H360" s="13"/>
    </row>
    <row r="361" spans="1:8" ht="96" customHeight="1" outlineLevel="3" x14ac:dyDescent="0.3">
      <c r="A361" s="20" t="s">
        <v>91</v>
      </c>
      <c r="B361" s="22" t="s">
        <v>1681</v>
      </c>
      <c r="C361" s="13" t="s">
        <v>1683</v>
      </c>
      <c r="D361" s="13" t="s">
        <v>1688</v>
      </c>
      <c r="E361" s="232"/>
      <c r="F361" s="13" t="s">
        <v>779</v>
      </c>
      <c r="G361" s="13" t="s">
        <v>666</v>
      </c>
      <c r="H361" s="13"/>
    </row>
    <row r="362" spans="1:8" ht="124.5" customHeight="1" outlineLevel="3" x14ac:dyDescent="0.3">
      <c r="A362" s="20" t="s">
        <v>92</v>
      </c>
      <c r="B362" s="22" t="s">
        <v>1679</v>
      </c>
      <c r="C362" s="13" t="s">
        <v>1684</v>
      </c>
      <c r="D362" s="13" t="s">
        <v>1689</v>
      </c>
      <c r="E362" s="232"/>
      <c r="F362" s="13" t="s">
        <v>619</v>
      </c>
      <c r="G362" s="13" t="s">
        <v>666</v>
      </c>
      <c r="H362" s="13"/>
    </row>
    <row r="363" spans="1:8" ht="57.6" outlineLevel="3" x14ac:dyDescent="0.3">
      <c r="A363" s="20" t="s">
        <v>93</v>
      </c>
      <c r="B363" s="22" t="s">
        <v>1678</v>
      </c>
      <c r="C363" s="13" t="s">
        <v>1685</v>
      </c>
      <c r="D363" s="13" t="s">
        <v>1690</v>
      </c>
      <c r="E363" s="232"/>
      <c r="F363" s="13" t="s">
        <v>620</v>
      </c>
      <c r="G363" s="13" t="s">
        <v>666</v>
      </c>
      <c r="H363" s="13"/>
    </row>
    <row r="364" spans="1:8" ht="69" customHeight="1" outlineLevel="3" x14ac:dyDescent="0.3">
      <c r="A364" s="20" t="s">
        <v>761</v>
      </c>
      <c r="B364" s="22" t="s">
        <v>1677</v>
      </c>
      <c r="C364" s="13" t="s">
        <v>1686</v>
      </c>
      <c r="D364" s="13" t="s">
        <v>1691</v>
      </c>
      <c r="E364" s="232"/>
      <c r="F364" s="13" t="s">
        <v>621</v>
      </c>
      <c r="G364" s="13" t="s">
        <v>666</v>
      </c>
      <c r="H364" s="13"/>
    </row>
    <row r="365" spans="1:8" ht="43.5" customHeight="1" outlineLevel="2" x14ac:dyDescent="0.3">
      <c r="A365" s="79" t="s">
        <v>840</v>
      </c>
      <c r="B365" s="79" t="s">
        <v>841</v>
      </c>
      <c r="C365" s="126" t="s">
        <v>845</v>
      </c>
      <c r="D365" s="126" t="s">
        <v>846</v>
      </c>
      <c r="E365" s="80" t="s">
        <v>1916</v>
      </c>
      <c r="F365" s="438" t="s">
        <v>278</v>
      </c>
      <c r="G365" s="439"/>
      <c r="H365" s="439"/>
    </row>
    <row r="366" spans="1:8" s="287" customFormat="1" ht="89.25" customHeight="1" outlineLevel="2" x14ac:dyDescent="0.35">
      <c r="A366" s="280" t="s">
        <v>84</v>
      </c>
      <c r="B366" s="280" t="s">
        <v>1692</v>
      </c>
      <c r="C366" s="281" t="s">
        <v>1693</v>
      </c>
      <c r="D366" s="282" t="s">
        <v>1694</v>
      </c>
      <c r="E366" s="283" t="s">
        <v>544</v>
      </c>
      <c r="F366" s="168" t="s">
        <v>221</v>
      </c>
      <c r="G366" s="168" t="s">
        <v>222</v>
      </c>
      <c r="H366" s="64" t="s">
        <v>268</v>
      </c>
    </row>
    <row r="367" spans="1:8" ht="36" outlineLevel="3" x14ac:dyDescent="0.3">
      <c r="A367" s="11" t="s">
        <v>848</v>
      </c>
      <c r="B367" s="11" t="s">
        <v>904</v>
      </c>
      <c r="C367" s="136" t="s">
        <v>851</v>
      </c>
      <c r="D367" s="137" t="s">
        <v>852</v>
      </c>
      <c r="E367" s="103" t="s">
        <v>17</v>
      </c>
      <c r="F367" s="172" t="s">
        <v>244</v>
      </c>
      <c r="G367" s="172" t="s">
        <v>267</v>
      </c>
      <c r="H367" s="98" t="s">
        <v>377</v>
      </c>
    </row>
    <row r="368" spans="1:8" ht="140.25" customHeight="1" outlineLevel="3" x14ac:dyDescent="0.3">
      <c r="A368" s="20" t="s">
        <v>85</v>
      </c>
      <c r="B368" s="23" t="s">
        <v>1695</v>
      </c>
      <c r="C368" s="13" t="s">
        <v>1698</v>
      </c>
      <c r="D368" s="13" t="s">
        <v>1699</v>
      </c>
      <c r="E368" s="232"/>
      <c r="F368" s="13" t="s">
        <v>625</v>
      </c>
      <c r="G368" s="13" t="s">
        <v>743</v>
      </c>
      <c r="H368" s="14"/>
    </row>
    <row r="369" spans="1:8" ht="121.5" customHeight="1" outlineLevel="3" x14ac:dyDescent="0.3">
      <c r="A369" s="20" t="s">
        <v>86</v>
      </c>
      <c r="B369" s="23" t="s">
        <v>1696</v>
      </c>
      <c r="C369" s="13" t="s">
        <v>1697</v>
      </c>
      <c r="D369" s="13" t="s">
        <v>1700</v>
      </c>
      <c r="E369" s="213"/>
      <c r="F369" s="13" t="s">
        <v>742</v>
      </c>
      <c r="G369" s="13" t="s">
        <v>743</v>
      </c>
      <c r="H369" s="14"/>
    </row>
    <row r="370" spans="1:8" ht="125.25" customHeight="1" outlineLevel="3" x14ac:dyDescent="0.3">
      <c r="A370" s="20" t="s">
        <v>199</v>
      </c>
      <c r="B370" s="23" t="s">
        <v>1704</v>
      </c>
      <c r="C370" s="13" t="s">
        <v>1705</v>
      </c>
      <c r="D370" s="13" t="s">
        <v>1709</v>
      </c>
      <c r="E370" s="213"/>
      <c r="F370" s="13" t="s">
        <v>453</v>
      </c>
      <c r="G370" s="13" t="s">
        <v>743</v>
      </c>
      <c r="H370" s="14"/>
    </row>
    <row r="371" spans="1:8" ht="125.25" customHeight="1" outlineLevel="3" x14ac:dyDescent="0.3">
      <c r="A371" s="20" t="s">
        <v>200</v>
      </c>
      <c r="B371" s="23" t="s">
        <v>1703</v>
      </c>
      <c r="C371" s="13" t="s">
        <v>1706</v>
      </c>
      <c r="D371" s="13" t="s">
        <v>1710</v>
      </c>
      <c r="E371" s="213"/>
      <c r="F371" s="13" t="s">
        <v>747</v>
      </c>
      <c r="G371" s="13" t="s">
        <v>743</v>
      </c>
      <c r="H371" s="14"/>
    </row>
    <row r="372" spans="1:8" ht="93.75" customHeight="1" outlineLevel="3" x14ac:dyDescent="0.3">
      <c r="A372" s="20" t="s">
        <v>201</v>
      </c>
      <c r="B372" s="23" t="s">
        <v>1702</v>
      </c>
      <c r="C372" s="13" t="s">
        <v>1707</v>
      </c>
      <c r="D372" s="13" t="s">
        <v>1711</v>
      </c>
      <c r="E372" s="213"/>
      <c r="F372" s="13" t="s">
        <v>748</v>
      </c>
      <c r="G372" s="13" t="s">
        <v>749</v>
      </c>
      <c r="H372" s="14"/>
    </row>
    <row r="373" spans="1:8" ht="106.5" customHeight="1" outlineLevel="3" x14ac:dyDescent="0.3">
      <c r="A373" s="20" t="s">
        <v>202</v>
      </c>
      <c r="B373" s="23" t="s">
        <v>1701</v>
      </c>
      <c r="C373" s="13" t="s">
        <v>1708</v>
      </c>
      <c r="D373" s="13" t="s">
        <v>1712</v>
      </c>
      <c r="E373" s="232"/>
      <c r="F373" s="13" t="s">
        <v>344</v>
      </c>
      <c r="G373" s="13" t="s">
        <v>744</v>
      </c>
      <c r="H373" s="14"/>
    </row>
    <row r="374" spans="1:8" ht="83.25" customHeight="1" outlineLevel="3" x14ac:dyDescent="0.3">
      <c r="A374" s="20" t="s">
        <v>390</v>
      </c>
      <c r="B374" s="23" t="s">
        <v>1713</v>
      </c>
      <c r="C374" s="13" t="s">
        <v>1714</v>
      </c>
      <c r="D374" s="13" t="s">
        <v>1715</v>
      </c>
      <c r="E374" s="232"/>
      <c r="F374" s="13" t="s">
        <v>626</v>
      </c>
      <c r="G374" s="13" t="s">
        <v>750</v>
      </c>
      <c r="H374" s="14"/>
    </row>
    <row r="375" spans="1:8" ht="126" customHeight="1" outlineLevel="3" x14ac:dyDescent="0.3">
      <c r="A375" s="20" t="s">
        <v>746</v>
      </c>
      <c r="B375" s="23" t="s">
        <v>1716</v>
      </c>
      <c r="C375" s="13" t="s">
        <v>1717</v>
      </c>
      <c r="D375" s="13" t="s">
        <v>1718</v>
      </c>
      <c r="E375" s="232"/>
      <c r="F375" s="13" t="s">
        <v>633</v>
      </c>
      <c r="G375" s="13" t="s">
        <v>745</v>
      </c>
      <c r="H375" s="14"/>
    </row>
    <row r="376" spans="1:8" s="70" customFormat="1" ht="48.75" customHeight="1" outlineLevel="2" x14ac:dyDescent="0.4">
      <c r="A376" s="79" t="s">
        <v>840</v>
      </c>
      <c r="B376" s="79" t="s">
        <v>841</v>
      </c>
      <c r="C376" s="126" t="s">
        <v>845</v>
      </c>
      <c r="D376" s="126" t="s">
        <v>846</v>
      </c>
      <c r="E376" s="80" t="s">
        <v>1916</v>
      </c>
      <c r="F376" s="438" t="s">
        <v>278</v>
      </c>
      <c r="G376" s="439"/>
      <c r="H376" s="439"/>
    </row>
    <row r="377" spans="1:8" s="287" customFormat="1" ht="63" outlineLevel="2" x14ac:dyDescent="0.35">
      <c r="A377" s="280" t="s">
        <v>217</v>
      </c>
      <c r="B377" s="280" t="s">
        <v>1719</v>
      </c>
      <c r="C377" s="281" t="s">
        <v>1720</v>
      </c>
      <c r="D377" s="413" t="s">
        <v>1721</v>
      </c>
      <c r="E377" s="283" t="s">
        <v>545</v>
      </c>
      <c r="F377" s="175" t="s">
        <v>221</v>
      </c>
      <c r="G377" s="175" t="s">
        <v>222</v>
      </c>
      <c r="H377" s="96" t="s">
        <v>268</v>
      </c>
    </row>
    <row r="378" spans="1:8" ht="36" outlineLevel="3" x14ac:dyDescent="0.3">
      <c r="A378" s="11" t="s">
        <v>848</v>
      </c>
      <c r="B378" s="11" t="s">
        <v>904</v>
      </c>
      <c r="C378" s="136" t="s">
        <v>851</v>
      </c>
      <c r="D378" s="137" t="s">
        <v>852</v>
      </c>
      <c r="E378" s="103" t="s">
        <v>17</v>
      </c>
      <c r="F378" s="172" t="s">
        <v>244</v>
      </c>
      <c r="G378" s="172" t="s">
        <v>267</v>
      </c>
      <c r="H378" s="98" t="s">
        <v>258</v>
      </c>
    </row>
    <row r="379" spans="1:8" ht="91.5" customHeight="1" outlineLevel="3" x14ac:dyDescent="0.3">
      <c r="A379" s="20" t="s">
        <v>165</v>
      </c>
      <c r="B379" s="23" t="s">
        <v>1722</v>
      </c>
      <c r="C379" s="13" t="s">
        <v>1724</v>
      </c>
      <c r="D379" s="13" t="s">
        <v>1726</v>
      </c>
      <c r="E379" s="232"/>
      <c r="F379" s="13" t="s">
        <v>374</v>
      </c>
      <c r="G379" s="13" t="s">
        <v>361</v>
      </c>
      <c r="H379" s="14"/>
    </row>
    <row r="380" spans="1:8" ht="120.75" customHeight="1" outlineLevel="3" x14ac:dyDescent="0.3">
      <c r="A380" s="20" t="s">
        <v>166</v>
      </c>
      <c r="B380" s="23" t="s">
        <v>1723</v>
      </c>
      <c r="C380" s="13" t="s">
        <v>1725</v>
      </c>
      <c r="D380" s="13" t="s">
        <v>1727</v>
      </c>
      <c r="E380" s="232"/>
      <c r="F380" s="13" t="s">
        <v>376</v>
      </c>
      <c r="G380" s="13" t="s">
        <v>361</v>
      </c>
      <c r="H380" s="14"/>
    </row>
    <row r="381" spans="1:8" ht="56.25" customHeight="1" outlineLevel="1" x14ac:dyDescent="0.3">
      <c r="A381" s="87" t="s">
        <v>839</v>
      </c>
      <c r="B381" s="87" t="s">
        <v>1728</v>
      </c>
      <c r="C381" s="124" t="s">
        <v>1729</v>
      </c>
      <c r="D381" s="140"/>
      <c r="E381" s="231"/>
      <c r="F381" s="167"/>
      <c r="G381" s="167"/>
      <c r="H381" s="38"/>
    </row>
    <row r="382" spans="1:8" ht="46.5" customHeight="1" outlineLevel="2" x14ac:dyDescent="0.3">
      <c r="A382" s="79" t="s">
        <v>840</v>
      </c>
      <c r="B382" s="79" t="s">
        <v>841</v>
      </c>
      <c r="C382" s="126" t="s">
        <v>845</v>
      </c>
      <c r="D382" s="126" t="s">
        <v>846</v>
      </c>
      <c r="E382" s="80" t="s">
        <v>1916</v>
      </c>
      <c r="F382" s="438" t="s">
        <v>278</v>
      </c>
      <c r="G382" s="439"/>
      <c r="H382" s="439"/>
    </row>
    <row r="383" spans="1:8" s="278" customFormat="1" ht="105.75" customHeight="1" outlineLevel="2" x14ac:dyDescent="0.3">
      <c r="A383" s="280" t="s">
        <v>24</v>
      </c>
      <c r="B383" s="280" t="s">
        <v>1730</v>
      </c>
      <c r="C383" s="281" t="s">
        <v>1731</v>
      </c>
      <c r="D383" s="282" t="s">
        <v>1732</v>
      </c>
      <c r="E383" s="283" t="s">
        <v>546</v>
      </c>
      <c r="F383" s="168" t="s">
        <v>221</v>
      </c>
      <c r="G383" s="168" t="s">
        <v>222</v>
      </c>
      <c r="H383" s="64" t="s">
        <v>268</v>
      </c>
    </row>
    <row r="384" spans="1:8" ht="53.25" customHeight="1" outlineLevel="3" x14ac:dyDescent="0.3">
      <c r="A384" s="11" t="s">
        <v>848</v>
      </c>
      <c r="B384" s="11" t="s">
        <v>904</v>
      </c>
      <c r="C384" s="136" t="s">
        <v>851</v>
      </c>
      <c r="D384" s="137" t="s">
        <v>852</v>
      </c>
      <c r="E384" s="216" t="s">
        <v>17</v>
      </c>
      <c r="F384" s="169" t="s">
        <v>244</v>
      </c>
      <c r="G384" s="169" t="s">
        <v>267</v>
      </c>
      <c r="H384" s="36" t="s">
        <v>301</v>
      </c>
    </row>
    <row r="385" spans="1:8" ht="123.75" customHeight="1" outlineLevel="3" x14ac:dyDescent="0.3">
      <c r="A385" s="20" t="s">
        <v>25</v>
      </c>
      <c r="B385" s="22" t="s">
        <v>1733</v>
      </c>
      <c r="C385" s="13" t="s">
        <v>1735</v>
      </c>
      <c r="D385" s="13" t="s">
        <v>1737</v>
      </c>
      <c r="E385" s="232"/>
      <c r="F385" s="13" t="s">
        <v>345</v>
      </c>
      <c r="G385" s="13" t="s">
        <v>752</v>
      </c>
      <c r="H385" s="15"/>
    </row>
    <row r="386" spans="1:8" ht="97.5" customHeight="1" outlineLevel="3" x14ac:dyDescent="0.3">
      <c r="A386" s="20" t="s">
        <v>26</v>
      </c>
      <c r="B386" s="22" t="s">
        <v>1734</v>
      </c>
      <c r="C386" s="13" t="s">
        <v>1736</v>
      </c>
      <c r="D386" s="13" t="s">
        <v>1738</v>
      </c>
      <c r="E386" s="232"/>
      <c r="F386" s="13" t="s">
        <v>751</v>
      </c>
      <c r="G386" s="13" t="s">
        <v>752</v>
      </c>
      <c r="H386" s="15"/>
    </row>
    <row r="387" spans="1:8" ht="172.8" outlineLevel="3" x14ac:dyDescent="0.3">
      <c r="A387" s="20" t="s">
        <v>27</v>
      </c>
      <c r="B387" s="22" t="s">
        <v>1739</v>
      </c>
      <c r="C387" s="13" t="s">
        <v>1742</v>
      </c>
      <c r="D387" s="13" t="s">
        <v>1745</v>
      </c>
      <c r="E387" s="232"/>
      <c r="F387" s="13" t="s">
        <v>579</v>
      </c>
      <c r="G387" s="13" t="s">
        <v>752</v>
      </c>
      <c r="H387" s="15"/>
    </row>
    <row r="388" spans="1:8" ht="107.25" customHeight="1" outlineLevel="3" x14ac:dyDescent="0.3">
      <c r="A388" s="20" t="s">
        <v>28</v>
      </c>
      <c r="B388" s="22" t="s">
        <v>1740</v>
      </c>
      <c r="C388" s="13" t="s">
        <v>1743</v>
      </c>
      <c r="D388" s="13" t="s">
        <v>1746</v>
      </c>
      <c r="E388" s="232"/>
      <c r="F388" s="13" t="s">
        <v>378</v>
      </c>
      <c r="G388" s="13" t="s">
        <v>752</v>
      </c>
      <c r="H388" s="15"/>
    </row>
    <row r="389" spans="1:8" ht="123.75" customHeight="1" outlineLevel="3" x14ac:dyDescent="0.3">
      <c r="A389" s="20" t="s">
        <v>29</v>
      </c>
      <c r="B389" s="22" t="s">
        <v>1741</v>
      </c>
      <c r="C389" s="13" t="s">
        <v>1744</v>
      </c>
      <c r="D389" s="13" t="s">
        <v>1747</v>
      </c>
      <c r="E389" s="232"/>
      <c r="F389" s="13" t="s">
        <v>780</v>
      </c>
      <c r="G389" s="13" t="s">
        <v>752</v>
      </c>
      <c r="H389" s="15"/>
    </row>
    <row r="390" spans="1:8" ht="125.25" customHeight="1" outlineLevel="3" x14ac:dyDescent="0.3">
      <c r="A390" s="20" t="s">
        <v>762</v>
      </c>
      <c r="B390" s="22" t="s">
        <v>1748</v>
      </c>
      <c r="C390" s="13" t="s">
        <v>1749</v>
      </c>
      <c r="D390" s="13" t="s">
        <v>1750</v>
      </c>
      <c r="E390" s="232"/>
      <c r="F390" s="13" t="s">
        <v>454</v>
      </c>
      <c r="G390" s="13" t="s">
        <v>752</v>
      </c>
      <c r="H390" s="15"/>
    </row>
    <row r="391" spans="1:8" ht="36" outlineLevel="2" x14ac:dyDescent="0.3">
      <c r="A391" s="79" t="s">
        <v>840</v>
      </c>
      <c r="B391" s="79" t="s">
        <v>841</v>
      </c>
      <c r="C391" s="126" t="s">
        <v>845</v>
      </c>
      <c r="D391" s="126" t="s">
        <v>846</v>
      </c>
      <c r="E391" s="80" t="s">
        <v>1916</v>
      </c>
      <c r="F391" s="438" t="s">
        <v>278</v>
      </c>
      <c r="G391" s="439"/>
      <c r="H391" s="439"/>
    </row>
    <row r="392" spans="1:8" s="278" customFormat="1" ht="67.5" customHeight="1" outlineLevel="2" x14ac:dyDescent="0.3">
      <c r="A392" s="280" t="s">
        <v>218</v>
      </c>
      <c r="B392" s="280" t="s">
        <v>1751</v>
      </c>
      <c r="C392" s="281" t="s">
        <v>1752</v>
      </c>
      <c r="D392" s="282" t="s">
        <v>1753</v>
      </c>
      <c r="E392" s="283" t="s">
        <v>547</v>
      </c>
      <c r="F392" s="168" t="s">
        <v>221</v>
      </c>
      <c r="G392" s="168" t="s">
        <v>222</v>
      </c>
      <c r="H392" s="64" t="s">
        <v>268</v>
      </c>
    </row>
    <row r="393" spans="1:8" ht="68.25" customHeight="1" outlineLevel="2" x14ac:dyDescent="0.3">
      <c r="A393" s="11" t="s">
        <v>848</v>
      </c>
      <c r="B393" s="11" t="s">
        <v>904</v>
      </c>
      <c r="C393" s="136" t="s">
        <v>851</v>
      </c>
      <c r="D393" s="137" t="s">
        <v>852</v>
      </c>
      <c r="E393" s="216" t="s">
        <v>17</v>
      </c>
      <c r="F393" s="169" t="s">
        <v>244</v>
      </c>
      <c r="G393" s="169" t="s">
        <v>267</v>
      </c>
      <c r="H393" s="36" t="s">
        <v>258</v>
      </c>
    </row>
    <row r="394" spans="1:8" ht="87.75" customHeight="1" outlineLevel="3" x14ac:dyDescent="0.3">
      <c r="A394" s="20" t="s">
        <v>167</v>
      </c>
      <c r="B394" s="22" t="s">
        <v>1754</v>
      </c>
      <c r="C394" s="13" t="s">
        <v>1757</v>
      </c>
      <c r="D394" s="13" t="s">
        <v>1760</v>
      </c>
      <c r="E394" s="232"/>
      <c r="F394" s="13" t="s">
        <v>346</v>
      </c>
      <c r="G394" s="13" t="s">
        <v>363</v>
      </c>
      <c r="H394" s="14"/>
    </row>
    <row r="395" spans="1:8" ht="75" customHeight="1" outlineLevel="3" x14ac:dyDescent="0.3">
      <c r="A395" s="20" t="s">
        <v>168</v>
      </c>
      <c r="B395" s="22" t="s">
        <v>1755</v>
      </c>
      <c r="C395" s="13" t="s">
        <v>1758</v>
      </c>
      <c r="D395" s="13" t="s">
        <v>1761</v>
      </c>
      <c r="E395" s="232"/>
      <c r="F395" s="13" t="s">
        <v>754</v>
      </c>
      <c r="G395" s="13" t="s">
        <v>367</v>
      </c>
      <c r="H395" s="14"/>
    </row>
    <row r="396" spans="1:8" ht="134.25" customHeight="1" outlineLevel="3" x14ac:dyDescent="0.3">
      <c r="A396" s="20" t="s">
        <v>169</v>
      </c>
      <c r="B396" s="22" t="s">
        <v>1756</v>
      </c>
      <c r="C396" s="13" t="s">
        <v>1759</v>
      </c>
      <c r="D396" s="13" t="s">
        <v>1762</v>
      </c>
      <c r="E396" s="232"/>
      <c r="F396" s="13" t="s">
        <v>753</v>
      </c>
      <c r="G396" s="13" t="s">
        <v>364</v>
      </c>
      <c r="H396" s="14"/>
    </row>
    <row r="397" spans="1:8" ht="93" customHeight="1" outlineLevel="3" x14ac:dyDescent="0.3">
      <c r="A397" s="20" t="s">
        <v>170</v>
      </c>
      <c r="B397" s="22" t="s">
        <v>1767</v>
      </c>
      <c r="C397" s="13" t="s">
        <v>1768</v>
      </c>
      <c r="D397" s="13" t="s">
        <v>1773</v>
      </c>
      <c r="E397" s="232"/>
      <c r="F397" s="13" t="s">
        <v>735</v>
      </c>
      <c r="G397" s="13" t="s">
        <v>362</v>
      </c>
      <c r="H397" s="14"/>
    </row>
    <row r="398" spans="1:8" ht="78.75" customHeight="1" outlineLevel="3" x14ac:dyDescent="0.3">
      <c r="A398" s="20" t="s">
        <v>171</v>
      </c>
      <c r="B398" s="22" t="s">
        <v>1766</v>
      </c>
      <c r="C398" s="13" t="s">
        <v>1769</v>
      </c>
      <c r="D398" s="13" t="s">
        <v>1775</v>
      </c>
      <c r="E398" s="232"/>
      <c r="F398" s="13" t="s">
        <v>582</v>
      </c>
      <c r="G398" s="13" t="s">
        <v>380</v>
      </c>
      <c r="H398" s="14"/>
    </row>
    <row r="399" spans="1:8" ht="111.75" customHeight="1" outlineLevel="3" x14ac:dyDescent="0.3">
      <c r="A399" s="20" t="s">
        <v>172</v>
      </c>
      <c r="B399" s="22" t="s">
        <v>1765</v>
      </c>
      <c r="C399" s="13" t="s">
        <v>1770</v>
      </c>
      <c r="D399" s="13" t="s">
        <v>1776</v>
      </c>
      <c r="E399" s="232"/>
      <c r="F399" s="13" t="s">
        <v>456</v>
      </c>
      <c r="G399" s="13" t="s">
        <v>366</v>
      </c>
      <c r="H399" s="14"/>
    </row>
    <row r="400" spans="1:8" ht="95.25" customHeight="1" outlineLevel="3" x14ac:dyDescent="0.3">
      <c r="A400" s="20" t="s">
        <v>173</v>
      </c>
      <c r="B400" s="22" t="s">
        <v>1764</v>
      </c>
      <c r="C400" s="13" t="s">
        <v>1771</v>
      </c>
      <c r="D400" s="13" t="s">
        <v>1777</v>
      </c>
      <c r="E400" s="232"/>
      <c r="F400" s="13" t="s">
        <v>348</v>
      </c>
      <c r="G400" s="13" t="s">
        <v>366</v>
      </c>
      <c r="H400" s="14"/>
    </row>
    <row r="401" spans="1:8" ht="94.5" customHeight="1" outlineLevel="3" x14ac:dyDescent="0.3">
      <c r="A401" s="20" t="s">
        <v>174</v>
      </c>
      <c r="B401" s="22" t="s">
        <v>1763</v>
      </c>
      <c r="C401" s="13" t="s">
        <v>1772</v>
      </c>
      <c r="D401" s="13" t="s">
        <v>1774</v>
      </c>
      <c r="E401" s="232"/>
      <c r="F401" s="13" t="s">
        <v>755</v>
      </c>
      <c r="G401" s="13" t="s">
        <v>364</v>
      </c>
      <c r="H401" s="14"/>
    </row>
    <row r="402" spans="1:8" ht="93" customHeight="1" outlineLevel="3" x14ac:dyDescent="0.3">
      <c r="A402" s="20" t="s">
        <v>175</v>
      </c>
      <c r="B402" s="22" t="s">
        <v>1782</v>
      </c>
      <c r="C402" s="13" t="s">
        <v>1783</v>
      </c>
      <c r="D402" s="13" t="s">
        <v>455</v>
      </c>
      <c r="E402" s="232"/>
      <c r="F402" s="13" t="s">
        <v>347</v>
      </c>
      <c r="G402" s="13" t="s">
        <v>365</v>
      </c>
      <c r="H402" s="14"/>
    </row>
    <row r="403" spans="1:8" ht="51.75" customHeight="1" outlineLevel="3" x14ac:dyDescent="0.3">
      <c r="A403" s="20" t="s">
        <v>176</v>
      </c>
      <c r="B403" s="22" t="s">
        <v>1781</v>
      </c>
      <c r="C403" s="13" t="s">
        <v>1784</v>
      </c>
      <c r="D403" s="13" t="s">
        <v>580</v>
      </c>
      <c r="E403" s="232"/>
      <c r="F403" s="13" t="s">
        <v>287</v>
      </c>
      <c r="G403" s="13" t="s">
        <v>290</v>
      </c>
      <c r="H403" s="15"/>
    </row>
    <row r="404" spans="1:8" ht="60.75" customHeight="1" outlineLevel="3" x14ac:dyDescent="0.3">
      <c r="A404" s="20" t="s">
        <v>177</v>
      </c>
      <c r="B404" s="22" t="s">
        <v>1780</v>
      </c>
      <c r="C404" s="13" t="s">
        <v>1785</v>
      </c>
      <c r="D404" s="13" t="s">
        <v>581</v>
      </c>
      <c r="E404" s="232"/>
      <c r="F404" s="13" t="s">
        <v>457</v>
      </c>
      <c r="G404" s="13" t="s">
        <v>368</v>
      </c>
      <c r="H404" s="14"/>
    </row>
    <row r="405" spans="1:8" ht="63.75" customHeight="1" outlineLevel="3" x14ac:dyDescent="0.3">
      <c r="A405" s="20" t="s">
        <v>178</v>
      </c>
      <c r="B405" s="22" t="s">
        <v>1779</v>
      </c>
      <c r="C405" s="13" t="s">
        <v>1786</v>
      </c>
      <c r="D405" s="13" t="s">
        <v>831</v>
      </c>
      <c r="E405" s="232"/>
      <c r="F405" s="13" t="s">
        <v>379</v>
      </c>
      <c r="G405" s="13" t="s">
        <v>458</v>
      </c>
      <c r="H405" s="14"/>
    </row>
    <row r="406" spans="1:8" ht="106.5" customHeight="1" outlineLevel="3" x14ac:dyDescent="0.3">
      <c r="A406" s="20" t="s">
        <v>179</v>
      </c>
      <c r="B406" s="22" t="s">
        <v>1778</v>
      </c>
      <c r="C406" s="13" t="s">
        <v>1787</v>
      </c>
      <c r="D406" s="13" t="s">
        <v>1788</v>
      </c>
      <c r="E406" s="232"/>
      <c r="F406" s="13" t="s">
        <v>459</v>
      </c>
      <c r="G406" s="13" t="s">
        <v>370</v>
      </c>
      <c r="H406" s="14"/>
    </row>
    <row r="407" spans="1:8" ht="69" customHeight="1" outlineLevel="3" x14ac:dyDescent="0.3">
      <c r="A407" s="20" t="s">
        <v>180</v>
      </c>
      <c r="B407" s="22" t="s">
        <v>1789</v>
      </c>
      <c r="C407" s="13" t="s">
        <v>1793</v>
      </c>
      <c r="D407" s="13" t="s">
        <v>1797</v>
      </c>
      <c r="E407" s="232"/>
      <c r="F407" s="13" t="s">
        <v>595</v>
      </c>
      <c r="G407" s="13" t="s">
        <v>369</v>
      </c>
      <c r="H407" s="14"/>
    </row>
    <row r="408" spans="1:8" ht="45.75" customHeight="1" outlineLevel="3" x14ac:dyDescent="0.3">
      <c r="A408" s="20" t="s">
        <v>181</v>
      </c>
      <c r="B408" s="22" t="s">
        <v>1790</v>
      </c>
      <c r="C408" s="13" t="s">
        <v>1794</v>
      </c>
      <c r="D408" s="13" t="s">
        <v>1798</v>
      </c>
      <c r="E408" s="232"/>
      <c r="F408" s="13" t="s">
        <v>460</v>
      </c>
      <c r="G408" s="13" t="s">
        <v>371</v>
      </c>
      <c r="H408" s="14"/>
    </row>
    <row r="409" spans="1:8" ht="80.25" customHeight="1" outlineLevel="3" x14ac:dyDescent="0.3">
      <c r="A409" s="20" t="s">
        <v>182</v>
      </c>
      <c r="B409" s="22" t="s">
        <v>1791</v>
      </c>
      <c r="C409" s="13" t="s">
        <v>1795</v>
      </c>
      <c r="D409" s="13" t="s">
        <v>1800</v>
      </c>
      <c r="E409" s="232"/>
      <c r="F409" s="13" t="s">
        <v>583</v>
      </c>
      <c r="G409" s="13" t="s">
        <v>367</v>
      </c>
      <c r="H409" s="14"/>
    </row>
    <row r="410" spans="1:8" ht="111" customHeight="1" outlineLevel="3" x14ac:dyDescent="0.3">
      <c r="A410" s="20" t="s">
        <v>550</v>
      </c>
      <c r="B410" s="22" t="s">
        <v>1792</v>
      </c>
      <c r="C410" s="13" t="s">
        <v>1796</v>
      </c>
      <c r="D410" s="13" t="s">
        <v>1799</v>
      </c>
      <c r="E410" s="232"/>
      <c r="F410" s="13" t="s">
        <v>349</v>
      </c>
      <c r="G410" s="13" t="s">
        <v>364</v>
      </c>
      <c r="H410" s="14"/>
    </row>
    <row r="411" spans="1:8" ht="56.25" customHeight="1" outlineLevel="1" x14ac:dyDescent="0.3">
      <c r="A411" s="87" t="s">
        <v>839</v>
      </c>
      <c r="B411" s="87" t="s">
        <v>1801</v>
      </c>
      <c r="C411" s="124" t="s">
        <v>1802</v>
      </c>
      <c r="D411" s="125"/>
      <c r="E411" s="231"/>
      <c r="F411" s="167"/>
      <c r="G411" s="167"/>
      <c r="H411" s="38"/>
    </row>
    <row r="412" spans="1:8" s="70" customFormat="1" ht="49.5" customHeight="1" outlineLevel="2" x14ac:dyDescent="0.4">
      <c r="A412" s="79" t="s">
        <v>840</v>
      </c>
      <c r="B412" s="79" t="s">
        <v>841</v>
      </c>
      <c r="C412" s="126" t="s">
        <v>845</v>
      </c>
      <c r="D412" s="126" t="s">
        <v>846</v>
      </c>
      <c r="E412" s="80" t="s">
        <v>1916</v>
      </c>
      <c r="F412" s="438" t="s">
        <v>278</v>
      </c>
      <c r="G412" s="439"/>
      <c r="H412" s="439"/>
    </row>
    <row r="413" spans="1:8" s="286" customFormat="1" ht="66" customHeight="1" outlineLevel="2" x14ac:dyDescent="0.35">
      <c r="A413" s="280" t="s">
        <v>219</v>
      </c>
      <c r="B413" s="280" t="s">
        <v>1803</v>
      </c>
      <c r="C413" s="281" t="s">
        <v>1804</v>
      </c>
      <c r="D413" s="282" t="s">
        <v>1805</v>
      </c>
      <c r="E413" s="288" t="s">
        <v>1922</v>
      </c>
      <c r="F413" s="175" t="s">
        <v>221</v>
      </c>
      <c r="G413" s="175" t="s">
        <v>222</v>
      </c>
      <c r="H413" s="96" t="s">
        <v>268</v>
      </c>
    </row>
    <row r="414" spans="1:8" s="45" customFormat="1" ht="36" outlineLevel="3" x14ac:dyDescent="0.35">
      <c r="A414" s="11" t="s">
        <v>848</v>
      </c>
      <c r="B414" s="11" t="s">
        <v>904</v>
      </c>
      <c r="C414" s="136" t="s">
        <v>851</v>
      </c>
      <c r="D414" s="137" t="s">
        <v>852</v>
      </c>
      <c r="E414" s="187" t="s">
        <v>17</v>
      </c>
      <c r="F414" s="172" t="s">
        <v>244</v>
      </c>
      <c r="G414" s="172" t="s">
        <v>267</v>
      </c>
      <c r="H414" s="98" t="s">
        <v>391</v>
      </c>
    </row>
    <row r="415" spans="1:8" ht="158.4" outlineLevel="3" x14ac:dyDescent="0.3">
      <c r="A415" s="20" t="s">
        <v>119</v>
      </c>
      <c r="B415" s="85" t="s">
        <v>1806</v>
      </c>
      <c r="C415" s="13" t="s">
        <v>1808</v>
      </c>
      <c r="D415" s="13" t="s">
        <v>1810</v>
      </c>
      <c r="E415" s="213"/>
      <c r="F415" s="13" t="s">
        <v>584</v>
      </c>
      <c r="G415" s="13" t="s">
        <v>653</v>
      </c>
      <c r="H415" s="14"/>
    </row>
    <row r="416" spans="1:8" ht="100.8" outlineLevel="3" x14ac:dyDescent="0.3">
      <c r="A416" s="20" t="s">
        <v>120</v>
      </c>
      <c r="B416" s="85" t="s">
        <v>1807</v>
      </c>
      <c r="C416" s="13" t="s">
        <v>1809</v>
      </c>
      <c r="D416" s="13" t="s">
        <v>1811</v>
      </c>
      <c r="E416" s="213"/>
      <c r="F416" s="13" t="s">
        <v>781</v>
      </c>
      <c r="G416" s="13" t="s">
        <v>653</v>
      </c>
      <c r="H416" s="14"/>
    </row>
    <row r="417" spans="1:8" ht="173.25" customHeight="1" outlineLevel="3" x14ac:dyDescent="0.3">
      <c r="A417" s="20" t="s">
        <v>121</v>
      </c>
      <c r="B417" s="85" t="s">
        <v>1812</v>
      </c>
      <c r="C417" s="13" t="s">
        <v>1814</v>
      </c>
      <c r="D417" s="13" t="s">
        <v>1817</v>
      </c>
      <c r="E417" s="213"/>
      <c r="F417" s="13" t="s">
        <v>782</v>
      </c>
      <c r="G417" s="13" t="s">
        <v>783</v>
      </c>
      <c r="H417" s="14"/>
    </row>
    <row r="418" spans="1:8" ht="86.4" outlineLevel="3" x14ac:dyDescent="0.3">
      <c r="A418" s="20" t="s">
        <v>127</v>
      </c>
      <c r="B418" s="85" t="s">
        <v>1813</v>
      </c>
      <c r="C418" s="13" t="s">
        <v>1815</v>
      </c>
      <c r="D418" s="13" t="s">
        <v>1818</v>
      </c>
      <c r="E418" s="213"/>
      <c r="F418" s="13" t="s">
        <v>784</v>
      </c>
      <c r="G418" s="13" t="s">
        <v>653</v>
      </c>
      <c r="H418" s="14"/>
    </row>
    <row r="419" spans="1:8" ht="100.8" outlineLevel="3" x14ac:dyDescent="0.3">
      <c r="A419" s="20" t="s">
        <v>203</v>
      </c>
      <c r="B419" s="85" t="s">
        <v>1820</v>
      </c>
      <c r="C419" s="13" t="s">
        <v>1816</v>
      </c>
      <c r="D419" s="13" t="s">
        <v>1819</v>
      </c>
      <c r="E419" s="213"/>
      <c r="F419" s="13" t="s">
        <v>785</v>
      </c>
      <c r="G419" s="13" t="s">
        <v>653</v>
      </c>
      <c r="H419" s="14"/>
    </row>
    <row r="420" spans="1:8" ht="171" customHeight="1" outlineLevel="3" x14ac:dyDescent="0.3">
      <c r="A420" s="20" t="s">
        <v>585</v>
      </c>
      <c r="B420" s="85" t="s">
        <v>1821</v>
      </c>
      <c r="C420" s="13" t="s">
        <v>1822</v>
      </c>
      <c r="D420" s="13" t="s">
        <v>1823</v>
      </c>
      <c r="E420" s="213"/>
      <c r="F420" s="13" t="s">
        <v>786</v>
      </c>
      <c r="G420" s="13" t="s">
        <v>653</v>
      </c>
      <c r="H420" s="14"/>
    </row>
    <row r="421" spans="1:8" s="70" customFormat="1" ht="36" outlineLevel="2" x14ac:dyDescent="0.4">
      <c r="A421" s="79" t="s">
        <v>840</v>
      </c>
      <c r="B421" s="79" t="s">
        <v>841</v>
      </c>
      <c r="C421" s="126" t="s">
        <v>845</v>
      </c>
      <c r="D421" s="126" t="s">
        <v>846</v>
      </c>
      <c r="E421" s="80" t="s">
        <v>1916</v>
      </c>
      <c r="F421" s="438" t="s">
        <v>278</v>
      </c>
      <c r="G421" s="439"/>
      <c r="H421" s="439"/>
    </row>
    <row r="422" spans="1:8" s="278" customFormat="1" ht="63" outlineLevel="2" x14ac:dyDescent="0.3">
      <c r="A422" s="280" t="s">
        <v>286</v>
      </c>
      <c r="B422" s="280" t="s">
        <v>1824</v>
      </c>
      <c r="C422" s="281" t="s">
        <v>1825</v>
      </c>
      <c r="D422" s="282" t="s">
        <v>1826</v>
      </c>
      <c r="E422" s="288" t="s">
        <v>1923</v>
      </c>
      <c r="F422" s="175" t="s">
        <v>221</v>
      </c>
      <c r="G422" s="175" t="s">
        <v>222</v>
      </c>
      <c r="H422" s="96" t="s">
        <v>268</v>
      </c>
    </row>
    <row r="423" spans="1:8" ht="54" customHeight="1" outlineLevel="3" x14ac:dyDescent="0.3">
      <c r="A423" s="11" t="s">
        <v>848</v>
      </c>
      <c r="B423" s="11" t="s">
        <v>904</v>
      </c>
      <c r="C423" s="136" t="s">
        <v>851</v>
      </c>
      <c r="D423" s="137" t="s">
        <v>852</v>
      </c>
      <c r="E423" s="103" t="s">
        <v>17</v>
      </c>
      <c r="F423" s="172" t="s">
        <v>244</v>
      </c>
      <c r="G423" s="172" t="s">
        <v>223</v>
      </c>
      <c r="H423" s="98" t="s">
        <v>258</v>
      </c>
    </row>
    <row r="424" spans="1:8" ht="183.75" customHeight="1" outlineLevel="3" x14ac:dyDescent="0.3">
      <c r="A424" s="20" t="s">
        <v>183</v>
      </c>
      <c r="B424" s="85" t="s">
        <v>1829</v>
      </c>
      <c r="C424" s="13" t="s">
        <v>1830</v>
      </c>
      <c r="D424" s="13" t="s">
        <v>1833</v>
      </c>
      <c r="E424" s="213"/>
      <c r="F424" s="13" t="s">
        <v>461</v>
      </c>
      <c r="G424" s="13" t="s">
        <v>303</v>
      </c>
      <c r="H424" s="13"/>
    </row>
    <row r="425" spans="1:8" ht="109.5" customHeight="1" outlineLevel="3" x14ac:dyDescent="0.3">
      <c r="A425" s="20" t="s">
        <v>184</v>
      </c>
      <c r="B425" s="85" t="s">
        <v>1828</v>
      </c>
      <c r="C425" s="13" t="s">
        <v>1831</v>
      </c>
      <c r="D425" s="13" t="s">
        <v>1834</v>
      </c>
      <c r="E425" s="213"/>
      <c r="F425" s="13" t="s">
        <v>462</v>
      </c>
      <c r="G425" s="13" t="s">
        <v>303</v>
      </c>
      <c r="H425" s="13"/>
    </row>
    <row r="426" spans="1:8" ht="72" outlineLevel="3" x14ac:dyDescent="0.3">
      <c r="A426" s="20" t="s">
        <v>185</v>
      </c>
      <c r="B426" s="85" t="s">
        <v>1827</v>
      </c>
      <c r="C426" s="13" t="s">
        <v>1832</v>
      </c>
      <c r="D426" s="13" t="s">
        <v>1835</v>
      </c>
      <c r="E426" s="213"/>
      <c r="F426" s="13" t="s">
        <v>350</v>
      </c>
      <c r="G426" s="13" t="s">
        <v>304</v>
      </c>
      <c r="H426" s="13"/>
    </row>
    <row r="427" spans="1:8" s="94" customFormat="1" ht="67.5" customHeight="1" x14ac:dyDescent="0.3">
      <c r="A427" s="297" t="s">
        <v>838</v>
      </c>
      <c r="B427" s="297" t="s">
        <v>1836</v>
      </c>
      <c r="C427" s="298" t="s">
        <v>1837</v>
      </c>
      <c r="D427" s="299"/>
      <c r="E427" s="300"/>
      <c r="F427" s="301"/>
      <c r="G427" s="301"/>
      <c r="H427" s="302"/>
    </row>
    <row r="428" spans="1:8" ht="65.25" customHeight="1" outlineLevel="1" x14ac:dyDescent="0.3">
      <c r="A428" s="289" t="s">
        <v>839</v>
      </c>
      <c r="B428" s="289" t="s">
        <v>1838</v>
      </c>
      <c r="C428" s="290" t="s">
        <v>1839</v>
      </c>
      <c r="D428" s="296"/>
      <c r="E428" s="234" t="s">
        <v>17</v>
      </c>
      <c r="F428" s="234" t="s">
        <v>17</v>
      </c>
      <c r="G428" s="234" t="s">
        <v>17</v>
      </c>
      <c r="H428" s="234" t="s">
        <v>17</v>
      </c>
    </row>
    <row r="429" spans="1:8" s="45" customFormat="1" ht="36" outlineLevel="2" x14ac:dyDescent="0.35">
      <c r="A429" s="293" t="s">
        <v>840</v>
      </c>
      <c r="B429" s="293" t="s">
        <v>841</v>
      </c>
      <c r="C429" s="294" t="s">
        <v>845</v>
      </c>
      <c r="D429" s="294" t="s">
        <v>846</v>
      </c>
      <c r="E429" s="303" t="s">
        <v>1916</v>
      </c>
      <c r="F429" s="440" t="s">
        <v>278</v>
      </c>
      <c r="G429" s="441"/>
      <c r="H429" s="441"/>
    </row>
    <row r="430" spans="1:8" s="286" customFormat="1" ht="80.25" customHeight="1" outlineLevel="2" x14ac:dyDescent="0.35">
      <c r="A430" s="92" t="s">
        <v>790</v>
      </c>
      <c r="B430" s="293" t="s">
        <v>1840</v>
      </c>
      <c r="C430" s="294" t="s">
        <v>1841</v>
      </c>
      <c r="D430" s="295" t="s">
        <v>1842</v>
      </c>
      <c r="E430" s="293" t="s">
        <v>1924</v>
      </c>
      <c r="F430" s="294" t="s">
        <v>221</v>
      </c>
      <c r="G430" s="294" t="s">
        <v>222</v>
      </c>
      <c r="H430" s="293" t="s">
        <v>268</v>
      </c>
    </row>
    <row r="431" spans="1:8" ht="44.25" customHeight="1" outlineLevel="3" x14ac:dyDescent="0.3">
      <c r="A431" s="89" t="s">
        <v>848</v>
      </c>
      <c r="B431" s="89" t="s">
        <v>904</v>
      </c>
      <c r="C431" s="150" t="s">
        <v>851</v>
      </c>
      <c r="D431" s="151" t="s">
        <v>852</v>
      </c>
      <c r="E431" s="101"/>
      <c r="F431" s="178" t="s">
        <v>244</v>
      </c>
      <c r="G431" s="178" t="s">
        <v>267</v>
      </c>
      <c r="H431" s="100" t="s">
        <v>309</v>
      </c>
    </row>
    <row r="432" spans="1:8" ht="80.25" customHeight="1" outlineLevel="3" x14ac:dyDescent="0.3">
      <c r="A432" s="21" t="s">
        <v>791</v>
      </c>
      <c r="B432" s="373" t="s">
        <v>1846</v>
      </c>
      <c r="C432" s="17" t="s">
        <v>1847</v>
      </c>
      <c r="D432" s="17" t="s">
        <v>1851</v>
      </c>
      <c r="E432" s="190"/>
      <c r="F432" s="17" t="s">
        <v>627</v>
      </c>
      <c r="G432" s="17" t="s">
        <v>306</v>
      </c>
      <c r="H432" s="16"/>
    </row>
    <row r="433" spans="1:8" ht="91.5" customHeight="1" outlineLevel="3" x14ac:dyDescent="0.3">
      <c r="A433" s="21" t="s">
        <v>792</v>
      </c>
      <c r="B433" s="373" t="s">
        <v>1845</v>
      </c>
      <c r="C433" s="17" t="s">
        <v>1848</v>
      </c>
      <c r="D433" s="17" t="s">
        <v>1852</v>
      </c>
      <c r="E433" s="190"/>
      <c r="F433" s="17" t="s">
        <v>627</v>
      </c>
      <c r="G433" s="17" t="s">
        <v>306</v>
      </c>
      <c r="H433" s="16"/>
    </row>
    <row r="434" spans="1:8" ht="100.5" customHeight="1" outlineLevel="3" x14ac:dyDescent="0.3">
      <c r="A434" s="21" t="s">
        <v>793</v>
      </c>
      <c r="B434" s="373" t="s">
        <v>1844</v>
      </c>
      <c r="C434" s="17" t="s">
        <v>1849</v>
      </c>
      <c r="D434" s="17" t="s">
        <v>1853</v>
      </c>
      <c r="E434" s="190"/>
      <c r="F434" s="17" t="s">
        <v>627</v>
      </c>
      <c r="G434" s="17" t="s">
        <v>306</v>
      </c>
      <c r="H434" s="16"/>
    </row>
    <row r="435" spans="1:8" ht="83.25" customHeight="1" outlineLevel="3" x14ac:dyDescent="0.3">
      <c r="A435" s="21" t="s">
        <v>794</v>
      </c>
      <c r="B435" s="373" t="s">
        <v>1843</v>
      </c>
      <c r="C435" s="17" t="s">
        <v>1850</v>
      </c>
      <c r="D435" s="17" t="s">
        <v>1854</v>
      </c>
      <c r="E435" s="190"/>
      <c r="F435" s="17" t="s">
        <v>627</v>
      </c>
      <c r="G435" s="17" t="s">
        <v>306</v>
      </c>
      <c r="H435" s="16"/>
    </row>
    <row r="436" spans="1:8" ht="113.25" customHeight="1" outlineLevel="3" x14ac:dyDescent="0.3">
      <c r="A436" s="21" t="s">
        <v>795</v>
      </c>
      <c r="B436" s="373" t="s">
        <v>1855</v>
      </c>
      <c r="C436" s="17" t="s">
        <v>1859</v>
      </c>
      <c r="D436" s="17" t="s">
        <v>1860</v>
      </c>
      <c r="E436" s="190"/>
      <c r="F436" s="17" t="s">
        <v>756</v>
      </c>
      <c r="G436" s="17" t="s">
        <v>305</v>
      </c>
      <c r="H436" s="17"/>
    </row>
    <row r="437" spans="1:8" ht="63.75" customHeight="1" outlineLevel="3" x14ac:dyDescent="0.3">
      <c r="A437" s="21" t="s">
        <v>796</v>
      </c>
      <c r="B437" s="373" t="s">
        <v>1856</v>
      </c>
      <c r="C437" s="17" t="s">
        <v>1862</v>
      </c>
      <c r="D437" s="17" t="s">
        <v>1861</v>
      </c>
      <c r="E437" s="190"/>
      <c r="F437" s="17" t="s">
        <v>814</v>
      </c>
      <c r="G437" s="17" t="s">
        <v>757</v>
      </c>
      <c r="H437" s="17"/>
    </row>
    <row r="438" spans="1:8" ht="43.2" outlineLevel="3" x14ac:dyDescent="0.3">
      <c r="A438" s="21" t="s">
        <v>797</v>
      </c>
      <c r="B438" s="373" t="s">
        <v>1857</v>
      </c>
      <c r="C438" s="17" t="s">
        <v>1863</v>
      </c>
      <c r="D438" s="17" t="s">
        <v>1864</v>
      </c>
      <c r="E438" s="190"/>
      <c r="F438" s="17" t="s">
        <v>307</v>
      </c>
      <c r="G438" s="17" t="s">
        <v>372</v>
      </c>
      <c r="H438" s="16"/>
    </row>
    <row r="439" spans="1:8" ht="96" customHeight="1" outlineLevel="3" x14ac:dyDescent="0.3">
      <c r="A439" s="21" t="s">
        <v>798</v>
      </c>
      <c r="B439" s="373" t="s">
        <v>1858</v>
      </c>
      <c r="C439" s="17" t="s">
        <v>1865</v>
      </c>
      <c r="D439" s="17" t="s">
        <v>1866</v>
      </c>
      <c r="E439" s="190"/>
      <c r="F439" s="17" t="s">
        <v>628</v>
      </c>
      <c r="G439" s="17" t="s">
        <v>306</v>
      </c>
      <c r="H439" s="16"/>
    </row>
    <row r="440" spans="1:8" ht="86.4" outlineLevel="3" x14ac:dyDescent="0.3">
      <c r="A440" s="21" t="s">
        <v>799</v>
      </c>
      <c r="B440" s="373" t="s">
        <v>1869</v>
      </c>
      <c r="C440" s="17" t="s">
        <v>1867</v>
      </c>
      <c r="D440" s="17" t="s">
        <v>1868</v>
      </c>
      <c r="E440" s="190"/>
      <c r="F440" s="17" t="s">
        <v>629</v>
      </c>
      <c r="G440" s="17" t="s">
        <v>306</v>
      </c>
      <c r="H440" s="16"/>
    </row>
    <row r="441" spans="1:8" ht="91.5" customHeight="1" outlineLevel="3" x14ac:dyDescent="0.3">
      <c r="A441" s="21" t="s">
        <v>800</v>
      </c>
      <c r="B441" s="373" t="s">
        <v>1870</v>
      </c>
      <c r="C441" s="17" t="s">
        <v>1871</v>
      </c>
      <c r="D441" s="17" t="s">
        <v>1872</v>
      </c>
      <c r="E441" s="190"/>
      <c r="F441" s="17" t="s">
        <v>628</v>
      </c>
      <c r="G441" s="17" t="s">
        <v>306</v>
      </c>
      <c r="H441" s="16"/>
    </row>
    <row r="442" spans="1:8" ht="63.75" customHeight="1" outlineLevel="3" x14ac:dyDescent="0.3">
      <c r="A442" s="21" t="s">
        <v>801</v>
      </c>
      <c r="B442" s="373" t="s">
        <v>1873</v>
      </c>
      <c r="C442" s="17" t="s">
        <v>1875</v>
      </c>
      <c r="D442" s="17" t="s">
        <v>1877</v>
      </c>
      <c r="E442" s="190"/>
      <c r="F442" s="17" t="s">
        <v>815</v>
      </c>
      <c r="G442" s="17" t="s">
        <v>816</v>
      </c>
      <c r="H442" s="16"/>
    </row>
    <row r="443" spans="1:8" ht="69.75" customHeight="1" outlineLevel="3" x14ac:dyDescent="0.3">
      <c r="A443" s="21" t="s">
        <v>802</v>
      </c>
      <c r="B443" s="373" t="s">
        <v>1874</v>
      </c>
      <c r="C443" s="17" t="s">
        <v>1876</v>
      </c>
      <c r="D443" s="17" t="s">
        <v>1878</v>
      </c>
      <c r="E443" s="190"/>
      <c r="F443" s="17" t="s">
        <v>589</v>
      </c>
      <c r="G443" s="17" t="s">
        <v>308</v>
      </c>
      <c r="H443" s="16"/>
    </row>
    <row r="444" spans="1:8" ht="82.5" customHeight="1" outlineLevel="1" x14ac:dyDescent="0.3">
      <c r="A444" s="289" t="s">
        <v>839</v>
      </c>
      <c r="B444" s="289" t="s">
        <v>1879</v>
      </c>
      <c r="C444" s="290" t="s">
        <v>1880</v>
      </c>
      <c r="D444" s="296"/>
      <c r="E444" s="234" t="s">
        <v>17</v>
      </c>
      <c r="F444" s="234" t="s">
        <v>17</v>
      </c>
      <c r="G444" s="234" t="s">
        <v>17</v>
      </c>
      <c r="H444" s="234" t="s">
        <v>17</v>
      </c>
    </row>
    <row r="445" spans="1:8" s="45" customFormat="1" ht="36" outlineLevel="2" x14ac:dyDescent="0.35">
      <c r="A445" s="293" t="s">
        <v>840</v>
      </c>
      <c r="B445" s="293" t="s">
        <v>841</v>
      </c>
      <c r="C445" s="294" t="s">
        <v>845</v>
      </c>
      <c r="D445" s="294" t="s">
        <v>846</v>
      </c>
      <c r="E445" s="303" t="s">
        <v>1916</v>
      </c>
      <c r="F445" s="440" t="s">
        <v>278</v>
      </c>
      <c r="G445" s="441"/>
      <c r="H445" s="441"/>
    </row>
    <row r="446" spans="1:8" s="286" customFormat="1" ht="92.25" customHeight="1" outlineLevel="2" x14ac:dyDescent="0.35">
      <c r="A446" s="92" t="s">
        <v>803</v>
      </c>
      <c r="B446" s="293" t="s">
        <v>1881</v>
      </c>
      <c r="C446" s="294" t="s">
        <v>1882</v>
      </c>
      <c r="D446" s="295" t="s">
        <v>1883</v>
      </c>
      <c r="E446" s="293" t="s">
        <v>1924</v>
      </c>
      <c r="F446" s="294" t="s">
        <v>221</v>
      </c>
      <c r="G446" s="294" t="s">
        <v>222</v>
      </c>
      <c r="H446" s="293" t="s">
        <v>268</v>
      </c>
    </row>
    <row r="447" spans="1:8" ht="44.25" customHeight="1" outlineLevel="3" x14ac:dyDescent="0.3">
      <c r="A447" s="89" t="s">
        <v>848</v>
      </c>
      <c r="B447" s="89" t="s">
        <v>904</v>
      </c>
      <c r="C447" s="150" t="s">
        <v>851</v>
      </c>
      <c r="D447" s="151" t="s">
        <v>852</v>
      </c>
      <c r="E447" s="101"/>
      <c r="F447" s="178" t="s">
        <v>244</v>
      </c>
      <c r="G447" s="178" t="s">
        <v>267</v>
      </c>
      <c r="H447" s="100" t="s">
        <v>309</v>
      </c>
    </row>
    <row r="448" spans="1:8" ht="96" customHeight="1" outlineLevel="3" x14ac:dyDescent="0.3">
      <c r="A448" s="21" t="s">
        <v>804</v>
      </c>
      <c r="B448" s="373" t="s">
        <v>1884</v>
      </c>
      <c r="C448" s="17" t="s">
        <v>1887</v>
      </c>
      <c r="D448" s="17" t="s">
        <v>1890</v>
      </c>
      <c r="E448" s="190"/>
      <c r="F448" s="17" t="s">
        <v>818</v>
      </c>
      <c r="G448" s="17" t="s">
        <v>817</v>
      </c>
      <c r="H448" s="16"/>
    </row>
    <row r="449" spans="1:8" ht="88.5" customHeight="1" outlineLevel="3" x14ac:dyDescent="0.3">
      <c r="A449" s="21" t="s">
        <v>805</v>
      </c>
      <c r="B449" s="373" t="s">
        <v>1885</v>
      </c>
      <c r="C449" s="17" t="s">
        <v>1888</v>
      </c>
      <c r="D449" s="17" t="s">
        <v>1891</v>
      </c>
      <c r="E449" s="190"/>
      <c r="F449" s="17" t="s">
        <v>819</v>
      </c>
      <c r="G449" s="17" t="s">
        <v>817</v>
      </c>
      <c r="H449" s="16"/>
    </row>
    <row r="450" spans="1:8" ht="123" customHeight="1" outlineLevel="3" x14ac:dyDescent="0.3">
      <c r="A450" s="21" t="s">
        <v>806</v>
      </c>
      <c r="B450" s="373" t="s">
        <v>1886</v>
      </c>
      <c r="C450" s="17" t="s">
        <v>1889</v>
      </c>
      <c r="D450" s="17" t="s">
        <v>1892</v>
      </c>
      <c r="E450" s="190"/>
      <c r="F450" s="17" t="s">
        <v>820</v>
      </c>
      <c r="G450" s="17" t="s">
        <v>817</v>
      </c>
      <c r="H450" s="16"/>
    </row>
    <row r="451" spans="1:8" ht="124.5" customHeight="1" outlineLevel="3" x14ac:dyDescent="0.3">
      <c r="A451" s="21" t="s">
        <v>807</v>
      </c>
      <c r="B451" s="373" t="s">
        <v>1897</v>
      </c>
      <c r="C451" s="17" t="s">
        <v>1898</v>
      </c>
      <c r="D451" s="17" t="s">
        <v>1899</v>
      </c>
      <c r="E451" s="190"/>
      <c r="F451" s="17" t="s">
        <v>821</v>
      </c>
      <c r="G451" s="17" t="s">
        <v>817</v>
      </c>
      <c r="H451" s="16"/>
    </row>
    <row r="452" spans="1:8" ht="113.25" customHeight="1" outlineLevel="3" x14ac:dyDescent="0.3">
      <c r="A452" s="21" t="s">
        <v>808</v>
      </c>
      <c r="B452" s="373" t="s">
        <v>1896</v>
      </c>
      <c r="C452" s="17" t="s">
        <v>1900</v>
      </c>
      <c r="D452" s="17" t="s">
        <v>1901</v>
      </c>
      <c r="E452" s="190"/>
      <c r="F452" s="17" t="s">
        <v>822</v>
      </c>
      <c r="G452" s="17" t="s">
        <v>817</v>
      </c>
      <c r="H452" s="17"/>
    </row>
    <row r="453" spans="1:8" ht="63.75" customHeight="1" outlineLevel="3" x14ac:dyDescent="0.3">
      <c r="A453" s="21" t="s">
        <v>809</v>
      </c>
      <c r="B453" s="373" t="s">
        <v>1895</v>
      </c>
      <c r="C453" s="17" t="s">
        <v>1902</v>
      </c>
      <c r="D453" s="17" t="s">
        <v>1903</v>
      </c>
      <c r="E453" s="190"/>
      <c r="F453" s="17" t="s">
        <v>824</v>
      </c>
      <c r="G453" s="17" t="s">
        <v>817</v>
      </c>
      <c r="H453" s="17"/>
    </row>
    <row r="454" spans="1:8" ht="86.4" outlineLevel="3" x14ac:dyDescent="0.3">
      <c r="A454" s="21" t="s">
        <v>810</v>
      </c>
      <c r="B454" s="373" t="s">
        <v>1894</v>
      </c>
      <c r="C454" s="17" t="s">
        <v>1904</v>
      </c>
      <c r="D454" s="17" t="s">
        <v>1907</v>
      </c>
      <c r="E454" s="190"/>
      <c r="F454" s="17" t="s">
        <v>823</v>
      </c>
      <c r="G454" s="17" t="s">
        <v>817</v>
      </c>
      <c r="H454" s="16"/>
    </row>
    <row r="455" spans="1:8" ht="90.75" customHeight="1" outlineLevel="3" x14ac:dyDescent="0.3">
      <c r="A455" s="21" t="s">
        <v>811</v>
      </c>
      <c r="B455" s="373" t="s">
        <v>1893</v>
      </c>
      <c r="C455" s="17" t="s">
        <v>1905</v>
      </c>
      <c r="D455" s="17" t="s">
        <v>1906</v>
      </c>
      <c r="E455" s="190"/>
      <c r="F455" s="17" t="s">
        <v>825</v>
      </c>
      <c r="G455" s="17" t="s">
        <v>817</v>
      </c>
      <c r="H455" s="16"/>
    </row>
    <row r="456" spans="1:8" ht="72" outlineLevel="3" x14ac:dyDescent="0.3">
      <c r="A456" s="21" t="s">
        <v>812</v>
      </c>
      <c r="B456" s="373" t="s">
        <v>1908</v>
      </c>
      <c r="C456" s="17" t="s">
        <v>1910</v>
      </c>
      <c r="D456" s="17" t="s">
        <v>1912</v>
      </c>
      <c r="E456" s="190"/>
      <c r="F456" s="17" t="s">
        <v>826</v>
      </c>
      <c r="G456" s="17" t="s">
        <v>817</v>
      </c>
      <c r="H456" s="16"/>
    </row>
    <row r="457" spans="1:8" ht="86.25" customHeight="1" outlineLevel="3" x14ac:dyDescent="0.3">
      <c r="A457" s="21" t="s">
        <v>813</v>
      </c>
      <c r="B457" s="373" t="s">
        <v>1909</v>
      </c>
      <c r="C457" s="17" t="s">
        <v>1911</v>
      </c>
      <c r="D457" s="17" t="s">
        <v>1913</v>
      </c>
      <c r="E457" s="190"/>
      <c r="F457" s="17" t="s">
        <v>827</v>
      </c>
      <c r="G457" s="17" t="s">
        <v>817</v>
      </c>
      <c r="H457" s="16"/>
    </row>
    <row r="458" spans="1:8" ht="86.25" customHeight="1" outlineLevel="3" x14ac:dyDescent="0.3">
      <c r="A458"/>
      <c r="C458"/>
      <c r="D458"/>
      <c r="E458"/>
      <c r="F458"/>
      <c r="G458"/>
    </row>
  </sheetData>
  <sheetProtection autoFilter="0"/>
  <mergeCells count="48">
    <mergeCell ref="A1:E1"/>
    <mergeCell ref="F84:H84"/>
    <mergeCell ref="F37:H37"/>
    <mergeCell ref="F76:H76"/>
    <mergeCell ref="F68:H68"/>
    <mergeCell ref="F61:H61"/>
    <mergeCell ref="F4:H4"/>
    <mergeCell ref="F1:H1"/>
    <mergeCell ref="F23:H23"/>
    <mergeCell ref="F47:H47"/>
    <mergeCell ref="F107:H107"/>
    <mergeCell ref="F97:H97"/>
    <mergeCell ref="F90:H90"/>
    <mergeCell ref="F136:H136"/>
    <mergeCell ref="F129:H129"/>
    <mergeCell ref="F123:H123"/>
    <mergeCell ref="F143:H143"/>
    <mergeCell ref="F181:H181"/>
    <mergeCell ref="F117:H117"/>
    <mergeCell ref="F156:H156"/>
    <mergeCell ref="F149:H149"/>
    <mergeCell ref="F162:H162"/>
    <mergeCell ref="F173:H173"/>
    <mergeCell ref="F382:H382"/>
    <mergeCell ref="F284:H284"/>
    <mergeCell ref="F276:H276"/>
    <mergeCell ref="F339:H339"/>
    <mergeCell ref="F328:H328"/>
    <mergeCell ref="F318:H318"/>
    <mergeCell ref="F311:H311"/>
    <mergeCell ref="F305:H305"/>
    <mergeCell ref="F376:H376"/>
    <mergeCell ref="F365:H365"/>
    <mergeCell ref="F355:H355"/>
    <mergeCell ref="F348:H348"/>
    <mergeCell ref="F295:H295"/>
    <mergeCell ref="F445:H445"/>
    <mergeCell ref="F429:H429"/>
    <mergeCell ref="F412:H412"/>
    <mergeCell ref="F421:H421"/>
    <mergeCell ref="F391:H391"/>
    <mergeCell ref="F230:H230"/>
    <mergeCell ref="F220:H220"/>
    <mergeCell ref="F206:H206"/>
    <mergeCell ref="F191:H191"/>
    <mergeCell ref="F261:H261"/>
    <mergeCell ref="F247:H247"/>
    <mergeCell ref="F238:H238"/>
  </mergeCells>
  <pageMargins left="0.23622047244094491" right="0.23622047244094491" top="0.15748031496062992" bottom="0.15748031496062992" header="0.31496062992125984" footer="0.31496062992125984"/>
  <pageSetup paperSize="9" scale="48" orientation="landscape" horizontalDpi="4294967293" r:id="rId1"/>
  <rowBreaks count="2" manualBreakCount="2">
    <brk id="178" max="16383" man="1"/>
    <brk id="27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499984740745262"/>
  </sheetPr>
  <dimension ref="A1:I35"/>
  <sheetViews>
    <sheetView showZeros="0" zoomScale="60" zoomScaleNormal="60" workbookViewId="0">
      <selection activeCell="F2" sqref="F2:H2"/>
    </sheetView>
  </sheetViews>
  <sheetFormatPr defaultColWidth="9.109375" defaultRowHeight="14.4" x14ac:dyDescent="0.3"/>
  <cols>
    <col min="1" max="1" width="26.5546875" customWidth="1"/>
    <col min="2" max="2" width="58.21875" customWidth="1"/>
    <col min="3" max="3" width="69.88671875" customWidth="1"/>
    <col min="4" max="4" width="49.109375" customWidth="1"/>
    <col min="5" max="5" width="26.109375" customWidth="1"/>
    <col min="6" max="6" width="25" customWidth="1"/>
    <col min="7" max="8" width="41.5546875" customWidth="1"/>
    <col min="9" max="9" width="9.109375" collapsed="1"/>
  </cols>
  <sheetData>
    <row r="1" spans="1:8" ht="82.5" customHeight="1" x14ac:dyDescent="0.3">
      <c r="A1" s="445" t="str">
        <f>'3.Todas las competencia(Fuente'!A1</f>
        <v>COMPETENCIAS GLOBALES PARA ÁREAS PROTEGIDAS</v>
      </c>
      <c r="B1" s="446"/>
      <c r="C1" s="446"/>
      <c r="D1" s="446"/>
      <c r="E1" s="447"/>
      <c r="F1" s="452" t="str">
        <f>'3.Todas las competencia(Fuente'!F1</f>
        <v>GLOBAL PROTECTED AREA COMPETENCES
ASSESSMENT AND CERTIFICATION EXAMPLES</v>
      </c>
      <c r="G1" s="453"/>
      <c r="H1" s="453"/>
    </row>
    <row r="2" spans="1:8" ht="72.75" customHeight="1" x14ac:dyDescent="0.3">
      <c r="A2" s="28" t="str">
        <f>'3.Todas las competencia(Fuente'!A2</f>
        <v>GRUPO</v>
      </c>
      <c r="B2" s="28" t="str">
        <f>'3.Todas las competencia(Fuente'!B2</f>
        <v>A. PLANIFICACIÓN, GESTIÓN Y ADMINISTRACIÓN</v>
      </c>
      <c r="C2" s="104" t="str">
        <f>'3.Todas las competencia(Fuente'!C2</f>
        <v>Planificación, manejo y administración de áreas protegidas.</v>
      </c>
      <c r="D2" s="105">
        <f>'3.Todas las competencia(Fuente'!D2</f>
        <v>0</v>
      </c>
      <c r="E2" s="59">
        <f>'3.Todas las competencia(Fuente'!E2</f>
        <v>0</v>
      </c>
      <c r="F2" s="154" t="str">
        <f>'3.Todas las competencia(Fuente'!F2</f>
        <v xml:space="preserve">Not  translated </v>
      </c>
      <c r="G2" s="154" t="str">
        <f>'3.Todas las competencia(Fuente'!G2</f>
        <v xml:space="preserve">Not  translated </v>
      </c>
      <c r="H2" s="74" t="str">
        <f>'3.Todas las competencia(Fuente'!H2</f>
        <v xml:space="preserve">Not  translated </v>
      </c>
    </row>
    <row r="3" spans="1:8" ht="63" x14ac:dyDescent="0.3">
      <c r="A3" s="68" t="str">
        <f>'3.Todas las competencia(Fuente'!A3</f>
        <v>CATEGORÍA</v>
      </c>
      <c r="B3" s="68" t="str">
        <f>'3.Todas las competencia(Fuente'!B3</f>
        <v>PPP. POLÍTICA DE AREA PROTEGIDA, PLANIFICACIÓN Y PROYECTOS</v>
      </c>
      <c r="C3" s="106" t="str">
        <f>'3.Todas las competencia(Fuente'!C3</f>
        <v>Proporcionar un marco estratégico y racionalmente planificado para la gobernanza y manejo de áreas protegidas.</v>
      </c>
      <c r="D3" s="107" t="str">
        <f>'3.Todas las competencia(Fuente'!D3</f>
        <v xml:space="preserve"> </v>
      </c>
      <c r="E3" s="69">
        <f>'3.Todas las competencia(Fuente'!E3</f>
        <v>0</v>
      </c>
      <c r="F3" s="155">
        <f>'3.Todas las competencia(Fuente'!F3</f>
        <v>0</v>
      </c>
      <c r="G3" s="155">
        <f>'3.Todas las competencia(Fuente'!G3</f>
        <v>0</v>
      </c>
      <c r="H3" s="73">
        <f>'3.Todas las competencia(Fuente'!H3</f>
        <v>0</v>
      </c>
    </row>
    <row r="4" spans="1:8" ht="56.25" customHeight="1" x14ac:dyDescent="0.3">
      <c r="A4" s="58" t="str">
        <f>'3.Todas las competencia(Fuente'!A4</f>
        <v>CÓDIGO DE NIVEL</v>
      </c>
      <c r="B4" s="58" t="str">
        <f>'3.Todas las competencia(Fuente'!B4</f>
        <v xml:space="preserve">NOMBRE DEL NIVEL </v>
      </c>
      <c r="C4" s="108" t="str">
        <f>'3.Todas las competencia(Fuente'!C4</f>
        <v>COMPETENCIA GENERAL PARA EL NIVEL</v>
      </c>
      <c r="D4" s="108" t="str">
        <f>'3.Todas las competencia(Fuente'!D4</f>
        <v>CONOCIMIENTO Y COMPRENSION GENERAL DE APOYO PARA EL NIVEL</v>
      </c>
      <c r="E4" s="60" t="str">
        <f>'3.Todas las competencia(Fuente'!E4</f>
        <v>COMPETENCIAS ASOCIADAS PARA EL NIVEL</v>
      </c>
      <c r="F4" s="444" t="str">
        <f>'3.Todas las competencia(Fuente'!F4</f>
        <v xml:space="preserve"> ASSESSMENT/CERTIFICATION EXAMPLES</v>
      </c>
      <c r="G4" s="444">
        <f>'3.Todas las competencia(Fuente'!G4</f>
        <v>0</v>
      </c>
      <c r="H4" s="444">
        <f>'3.Todas las competencia(Fuente'!H4</f>
        <v>0</v>
      </c>
    </row>
    <row r="5" spans="1:8" ht="126" customHeight="1" x14ac:dyDescent="0.3">
      <c r="A5" s="63" t="str">
        <f>'3.Todas las competencia(Fuente'!A5</f>
        <v>PPP 4</v>
      </c>
      <c r="B5" s="63" t="str">
        <f>'3.Todas las competencia(Fuente'!B5</f>
        <v>POLÍTICA DE AREA PROTEGIDA, PLANIFICACIÓN Y PROYECTOS.
NIVEL 4</v>
      </c>
      <c r="C5" s="109" t="str">
        <f>'3.Todas las competencia(Fuente'!C5</f>
        <v>Permitir el establecimiento e integración de un sistema de áreas protegidas dentro de las políticas y planes  nacionales e internacionales.</v>
      </c>
      <c r="D5" s="110" t="str">
        <f>'3.Todas las competencia(Fuente'!D5</f>
        <v xml:space="preserve">● Políticas y designaciones nacionales e
internacionales de áreas protegidas.
● Mejores prácticas globales relevantes y ejemplos (Ej. a través de UICN, Programa de trabajo sobre Áreas protegidas del CDB).
</v>
      </c>
      <c r="E5" s="66" t="str">
        <f>'3.Todas las competencia(Fuente'!E5</f>
        <v>ORG 4; HRM 4; FRM 4; ADR 4; CAC 4; TEC 2</v>
      </c>
      <c r="F5" s="156" t="str">
        <f>'3.Todas las competencia(Fuente'!F5</f>
        <v>EXAMPLE PERFORMANCE CRITERIA</v>
      </c>
      <c r="G5" s="156" t="str">
        <f>'3.Todas las competencia(Fuente'!G5</f>
        <v>EXAMPLE MEANS OF ASSESSMENT</v>
      </c>
      <c r="H5" s="61" t="str">
        <f>'3.Todas las competencia(Fuente'!H5</f>
        <v>RECOMMENDED PRIOR COMPETENCE REQUIREMENTS FOR THE LEVEL</v>
      </c>
    </row>
    <row r="6" spans="1:8" ht="36" x14ac:dyDescent="0.3">
      <c r="A6" s="4" t="str">
        <f>'3.Todas las competencia(Fuente'!A6</f>
        <v>Código</v>
      </c>
      <c r="B6" s="4" t="str">
        <f>'3.Todas las competencia(Fuente'!B6</f>
        <v>Declaración de la competencia. El individuo deberá ser capaz de:</v>
      </c>
      <c r="C6" s="111" t="str">
        <f>'3.Todas las competencia(Fuente'!C6</f>
        <v>Detalles, alcance y variaciones.
Una breve explicación de la competencia.</v>
      </c>
      <c r="D6" s="112" t="str">
        <f>'3.Todas las competencia(Fuente'!D6</f>
        <v>Principales requerimientos de conocimiento para la competencia.</v>
      </c>
      <c r="E6" s="67" t="str">
        <f>'3.Todas las competencia(Fuente'!E6</f>
        <v xml:space="preserve"> </v>
      </c>
      <c r="F6" s="157" t="str">
        <f>'3.Todas las competencia(Fuente'!F6</f>
        <v>Example performance criteria for certification</v>
      </c>
      <c r="G6" s="157" t="str">
        <f>'3.Todas las competencia(Fuente'!G6</f>
        <v>Example means of assessment</v>
      </c>
      <c r="H6" s="44" t="str">
        <f>'3.Todas las competencia(Fuente'!H6</f>
        <v>UNI; PPP 3; ADR 3; CAC 3</v>
      </c>
    </row>
    <row r="7" spans="1:8" ht="129.6" x14ac:dyDescent="0.3">
      <c r="A7" s="19" t="str">
        <f>'3.Todas las competencia(Fuente'!A7</f>
        <v>PPP 4.1</v>
      </c>
      <c r="B7" s="82" t="str">
        <f>'3.Todas las competencia(Fuente'!B7</f>
        <v>Coordinar el desarrollo y actualización de políticas
y legislación nacional de áreas protegidas.</v>
      </c>
      <c r="C7" s="6" t="str">
        <f>'3.Todas las competencia(Fuente'!C7</f>
        <v>● Asumir un papel de liderazgo en las revisiones de la política y
legislación de áreas protegidas.
● Redactar y / o revisar legislación nueva.
● Integrar los temas de APs en la política y legislación sectorial
relacionada.
● Contribuir con los Planes Nacionales de Acción Ambiental y a las
Estrategias y Planes Nacionales de Biodiversidad.
● Contribuir a establecer objetivos para los sistemas de áreas
protegidas.</v>
      </c>
      <c r="D7" s="6" t="str">
        <f>'3.Todas las competencia(Fuente'!D7</f>
        <v xml:space="preserve">● Política nacional y legislación sobre biodiversidad y APs.
● Roles de otros sectores relevantes, así como
políticas y legislación relacionadas.
● Las mejores prácticas internacionales para políticas y legislación de APs.
</v>
      </c>
      <c r="E7" s="3">
        <f>'3.Todas las competencia(Fuente'!E7</f>
        <v>0</v>
      </c>
      <c r="F7" s="6" t="str">
        <f>'3.Todas las competencia(Fuente'!F7</f>
        <v>• Submit evidence of extensive track record of significant contributions to establishing/improving the policy legal and regulatory framework for PAs.
• Demonstrate supporting knowledge.</v>
      </c>
      <c r="G7" s="6" t="str">
        <f>'3.Todas las competencia(Fuente'!G7</f>
        <v>• Accreditation of prior qualifications and experience.
• Evidence portfolio assessment.</v>
      </c>
      <c r="H7" s="3">
        <f>'3.Todas las competencia(Fuente'!H7</f>
        <v>0</v>
      </c>
    </row>
    <row r="8" spans="1:8" ht="115.2" x14ac:dyDescent="0.3">
      <c r="A8" s="19" t="str">
        <f>'3.Todas las competencia(Fuente'!A8</f>
        <v>PPP 4.2</v>
      </c>
      <c r="B8" s="82" t="str">
        <f>'3.Todas las competencia(Fuente'!B8</f>
        <v>Coordinar revisiones de políticas, estrategias y planes de áreas protegidas.</v>
      </c>
      <c r="C8" s="6" t="str">
        <f>'3.Todas las competencia(Fuente'!C8</f>
        <v xml:space="preserve">● Asumir un papel de liderazgo en las revisiones del progreso de
implementación de políticas, estrategias y planes de acción.
● Evaluar el progreso hacia el logro de objetivos para las APs y el
sistema en su conjunto.
● Liderar la preparación de informes sobre la implementación de
acciones bajo convenios y otros acuerdos (por ejemplo, Ramsar,
CDB, etc.).
</v>
      </c>
      <c r="D8" s="6" t="str">
        <f>'3.Todas las competencia(Fuente'!D8</f>
        <v xml:space="preserve">● Política nacional y legislación sobre biodiversidad y APs.
● Planes nacionales que afectan las áreas protegidas
(p. Ej. Estrategia de Biodiversidad y Plan de Acción).
● Convenios y acuerdos internacionales relevantes y sus requerimientos de informe.
</v>
      </c>
      <c r="E8" s="3">
        <f>'3.Todas las competencia(Fuente'!E8</f>
        <v>0</v>
      </c>
      <c r="F8" s="6" t="str">
        <f>'3.Todas las competencia(Fuente'!F8</f>
        <v>• Submit evidence of collation of reports on progress towards implementation of relevant policies and agreements. 
• Demonstrate supporting knowledge.</v>
      </c>
      <c r="G8" s="6" t="str">
        <f>'3.Todas las competencia(Fuente'!G8</f>
        <v>• Accreditation of prior qualifications and experience.
• Evidence portfolio assessment.</v>
      </c>
      <c r="H8" s="3">
        <f>'3.Todas las competencia(Fuente'!H8</f>
        <v>0</v>
      </c>
    </row>
    <row r="9" spans="1:8" ht="158.4" x14ac:dyDescent="0.3">
      <c r="A9" s="19" t="str">
        <f>'3.Todas las competencia(Fuente'!A9</f>
        <v>PPP 4.3</v>
      </c>
      <c r="B9" s="82" t="str">
        <f>'3.Todas las competencia(Fuente'!B9</f>
        <v>Coordinar procesos para el diseño y el establecimiento de sistemas de áreas protegidas.</v>
      </c>
      <c r="C9" s="6" t="str">
        <f>'3.Todas las competencia(Fuente'!C9</f>
        <v xml:space="preserve">● Desarrollar y dirigir planes para el razonable establecimiento / expansión de un sistema de áreas protegidas.
● Asegurar que los sistemas de APs cumplan con los requisitos de coherencia, idoneidad y representatividad.
● Asegurar que las áreas protegidas individuales estén ubicadas y diseñadas adecuadamente (en términos de tamaño, forma, límites).
● Incluir una gama de categorías de áreas protegidas y tipos de gobernanza.
● Desarrollar Planes / Planes Maestros para sistemas de APs nacionales y / o regionales.
</v>
      </c>
      <c r="D9" s="6" t="str">
        <f>'3.Todas las competencia(Fuente'!D9</f>
        <v>● Legislación nacional relevante.
● Principios y prácticas de planificación de sistemasde AP.
● Mejores prácticas internacionales (incluidos los lineamientos de la CDB).
● Categorías de áreas protegidas de la UICN y tipos de gobernanza.
● Procesos analíticos como el análisis de brechas.
● Herramientas globales / regionales para identificaráreas prioritarias de conservación (por ejemplo, Áreas Clave para la Biodiversidad).
● Diseño de redes ecológicas.</v>
      </c>
      <c r="E9" s="3">
        <f>'3.Todas las competencia(Fuente'!E9</f>
        <v>0</v>
      </c>
      <c r="F9" s="6" t="str">
        <f>'3.Todas las competencia(Fuente'!F9</f>
        <v>• Submit evidence of direction of development of a PA system plan.
• Demonstrate supporting knowledge.</v>
      </c>
      <c r="G9" s="6" t="str">
        <f>'3.Todas las competencia(Fuente'!G9</f>
        <v>• Accreditation of prior qualifications and experience.
• Evidence portfolio assessment.</v>
      </c>
      <c r="H9" s="3">
        <f>'3.Todas las competencia(Fuente'!H9</f>
        <v>0</v>
      </c>
    </row>
    <row r="10" spans="1:8" ht="129.6" x14ac:dyDescent="0.3">
      <c r="A10" s="19" t="str">
        <f>'3.Todas las competencia(Fuente'!A10</f>
        <v>PPP 4.4</v>
      </c>
      <c r="B10" s="82" t="str">
        <f>'3.Todas las competencia(Fuente'!B10</f>
        <v>Coordinar procesos para declarar, categorizar, establecer y modificaráreas protegidas.</v>
      </c>
      <c r="C10" s="6" t="str">
        <f>'3.Todas las competencia(Fuente'!C10</f>
        <v>●Liderar la designación legal y el establecimiento de áreas protegidas de acuerdo con las leyes y regulaciones nacionales.
●Aplicar categorías de gestión de acuerdo con la legislación nacional y orientación de la UICN.
●Liderar el proceso para modificar áeas protegidas de acuerdo con las leyes y regulaciones nacionales.
●Liderar el establecimiento de redes regionales de áreas protegidas y sitios de conservación (por ejemplo, sitios Natura 2000 en la Unión Europea).</v>
      </c>
      <c r="D10" s="6" t="str">
        <f>'3.Todas las competencia(Fuente'!D10</f>
        <v xml:space="preserve">●Legislación nacional y regulaciones para la propuesta y designación legal de AP.
●Mejores prácticas internacionales para la propuesta y designación legal de AP.
●Requisitos especiales para tipos particulares de áreas protegidas (por ejemplo, Áreas Marinas Protegidas, incluidas las que están más allá de los límites de la jurisdicción nacional).
</v>
      </c>
      <c r="E10" s="3">
        <f>'3.Todas las competencia(Fuente'!E10</f>
        <v>0</v>
      </c>
      <c r="F10" s="6" t="str">
        <f>'3.Todas las competencia(Fuente'!F10</f>
        <v>• Submit evidence of direction of processes for PA establishment/gazettement/modification.
• Demonstrate supporting knowledge.</v>
      </c>
      <c r="G10" s="6" t="str">
        <f>'3.Todas las competencia(Fuente'!G10</f>
        <v>• Accreditation of prior qualifications and experience.
• Evidence portfolio assessment.</v>
      </c>
      <c r="H10" s="3">
        <f>'3.Todas las competencia(Fuente'!H10</f>
        <v>0</v>
      </c>
    </row>
    <row r="11" spans="1:8" ht="144" x14ac:dyDescent="0.3">
      <c r="A11" s="19" t="str">
        <f>'3.Todas las competencia(Fuente'!A11</f>
        <v>PPP 4.5</v>
      </c>
      <c r="B11" s="82" t="str">
        <f>'3.Todas las competencia(Fuente'!B11</f>
        <v>Coordinar procesos para establecer y
mantener el estado de designación internacional de áreas protegidas.</v>
      </c>
      <c r="C11" s="6" t="str">
        <f>'3.Todas las competencia(Fuente'!C11</f>
        <v xml:space="preserve">●Liderar la designación legal de áreas designadas internacionalmente (por ejemplo, Sitios de Patrimonio Mundial de la UNESCO, Reservas de la Biosfera, Sitios Ramsar).
●Liderar el proceso para identificar y designar áeas de conservación reconocidas internacionalmente (por ejemplo, Áreas Clave para la Biodiversidad).
●Preparar propuestas completas utilizando los procesos requeridos para llevar a una designación exitosa.
●Realizar actividades para monitorear y mantener el estado de áreas designadas y reconocidas internacionalmente.
</v>
      </c>
      <c r="D11" s="6" t="str">
        <f>'3.Todas las competencia(Fuente'!D11</f>
        <v xml:space="preserve">●Legislación y regulaciones nacionales para la propuesta de AP y su designación legal.
●Requisitos y procesos de propuesta para designación de sitios internacionales.
●Requisitos para reconocimiento internacional de áreas.
●Requerimientos de informes y monitoreo.
</v>
      </c>
      <c r="E11" s="3">
        <f>'3.Todas las competencia(Fuente'!E11</f>
        <v>0</v>
      </c>
      <c r="F11" s="6" t="str">
        <f>'3.Todas las competencia(Fuente'!F11</f>
        <v>• Submit evidence of direction of processes for securing international recognition of PAs.
• Demonstrate supporting knowledge.</v>
      </c>
      <c r="G11" s="6" t="str">
        <f>'3.Todas las competencia(Fuente'!G11</f>
        <v>• Accreditation of prior qualifications and experience.
• Evidence portfolio assessment.</v>
      </c>
      <c r="H11" s="3">
        <f>'3.Todas las competencia(Fuente'!H11</f>
        <v>0</v>
      </c>
    </row>
    <row r="12" spans="1:8" ht="172.8" x14ac:dyDescent="0.3">
      <c r="A12" s="19" t="str">
        <f>'3.Todas las competencia(Fuente'!A12</f>
        <v>PPP 4.6</v>
      </c>
      <c r="B12" s="82" t="str">
        <f>'3.Todas las competencia(Fuente'!B12</f>
        <v>Coordinar procesos para el establecimiento de
redes ecológicas y de conectividad entre áreas
protegidas.</v>
      </c>
      <c r="C12" s="6" t="str">
        <f>'3.Todas las competencia(Fuente'!C12</f>
        <v xml:space="preserve">● Desarrollar y dirigir planes para el establecimiento de redes
ecológicas, corredores, zonas de amortiguamiento, enlaces de
paisajes y otras áreas que complementan los sistemas de áreas
protegidas y mejoran su conectividad.
● Desarrollar planes para conservación multifuncional a escala de
paisajes / ecosistemas (por ejemplo, planes de manejo de cuencas
hidrográficas, planes ecor egionales, redes ecológicas, etc.).
● Trabajar con otros sectores para establecer la conectividad
requerida entre APs.
● Desarrollar planes de redes ecológicas nacionales y regionales.
</v>
      </c>
      <c r="D12" s="6" t="str">
        <f>'3.Todas las competencia(Fuente'!D12</f>
        <v xml:space="preserve">● Legislación nacional relevante y mejores prácticas
internacionales.
● Principios y prácticas de diseño y funcionamiento de redes ecológicas.
● Principios y prácticas para el manejo de cuencas
hidrográficas
● Mejores prácticas internacionales sobre conectividad y redes ecológicas.
</v>
      </c>
      <c r="E12" s="3">
        <f>'3.Todas las competencia(Fuente'!E12</f>
        <v>0</v>
      </c>
      <c r="F12" s="6" t="str">
        <f>'3.Todas las competencia(Fuente'!F12</f>
        <v>• Submit evidence of direction of development of an ecological network or plan for connectivity.
• Demonstrate supporting knowledge.</v>
      </c>
      <c r="G12" s="6" t="str">
        <f>'3.Todas las competencia(Fuente'!G12</f>
        <v>• Accreditation of prior qualifications and experience.
• Evidence portfolio assessment.</v>
      </c>
      <c r="H12" s="3">
        <f>'3.Todas las competencia(Fuente'!H12</f>
        <v>0</v>
      </c>
    </row>
    <row r="13" spans="1:8" ht="129.6" x14ac:dyDescent="0.3">
      <c r="A13" s="19" t="str">
        <f>'3.Todas las competencia(Fuente'!A13</f>
        <v>PPP 4.7</v>
      </c>
      <c r="B13" s="82" t="str">
        <f>'3.Todas las competencia(Fuente'!B13</f>
        <v>Coordinar procesos para el reconocimiento y
establecimiento de áreas conservadas por pueblos
indígenas y comunidades locales.</v>
      </c>
      <c r="C13" s="6" t="str">
        <f>'3.Todas las competencia(Fuente'!C13</f>
        <v xml:space="preserve">● Buscar el reconocimiento formal de los territorios y áreas conservados por pueblos indígenas y comunidades locales (TICCAs).
● Trabajar con pueblos locales e indígenas para identificar y
asegurar el reconocimiento de (TICCAs).
</v>
      </c>
      <c r="D13" s="6" t="str">
        <f>'3.Todas las competencia(Fuente'!D13</f>
        <v xml:space="preserve">● Legislación nacional relevante.
● Principios para la definición de TICCAs
● Gobernanza comunitaria y gestión tradicional en
el contexto de la región, sitios y comunidades
específicas y pueblos indígenas.
● Amenazas, problemas y oportunidades asociadas
con TICCAs.
</v>
      </c>
      <c r="E13" s="3">
        <f>'3.Todas las competencia(Fuente'!E13</f>
        <v>0</v>
      </c>
      <c r="F13" s="6" t="str">
        <f>'3.Todas las competencia(Fuente'!F13</f>
        <v>• Submit evidence of activities to identify and secure recognition of ICCAs and the rights of their custodians.
• Demonstrate supporting knowledge.</v>
      </c>
      <c r="G13" s="6" t="str">
        <f>'3.Todas las competencia(Fuente'!G13</f>
        <v>• Accreditation of prior qualifications and experience.
• Evidence portfolio assessment.</v>
      </c>
      <c r="H13" s="3">
        <f>'3.Todas las competencia(Fuente'!H13</f>
        <v>0</v>
      </c>
    </row>
    <row r="14" spans="1:8" ht="115.2" x14ac:dyDescent="0.3">
      <c r="A14" s="19" t="str">
        <f>'3.Todas las competencia(Fuente'!A14</f>
        <v>PPP 4.8</v>
      </c>
      <c r="B14" s="82" t="str">
        <f>'3.Todas las competencia(Fuente'!B14</f>
        <v>Coordinar áreas protegidas transfronterizas e iniciativas de conservación.</v>
      </c>
      <c r="C14" s="6" t="str">
        <f>'3.Todas las competencia(Fuente'!C14</f>
        <v xml:space="preserve">● Trabajar con autoridades equivalentes en países/territorios vecinos:
– para armonizar las leyes, regulaciones, límites y zonas de áreas
protegidas vecinas.
– desarrollar una planificación y gestión coo dinada de AP,
compartiendo información, dando seguimiento y organizando
actividades colaborativas.
</v>
      </c>
      <c r="D14" s="6" t="str">
        <f>'3.Todas las competencia(Fuente'!D14</f>
        <v xml:space="preserve">● Sistemas y autoridades de áreas protegidas en
países / territorios vecinos.
● Mejores prácticas internacionales para el
establecimiento y manejo de áreas protegidas
transfronterizas.
 </v>
      </c>
      <c r="E14" s="3">
        <f>'3.Todas las competencia(Fuente'!E14</f>
        <v>0</v>
      </c>
      <c r="F14" s="6" t="str">
        <f>'3.Todas las competencia(Fuente'!F14</f>
        <v>• Submit evidence of extensive track record of contributions to Transboundary PA establishment and/or management.
• Demonstrate supporting knowledge.</v>
      </c>
      <c r="G14" s="6" t="str">
        <f>'3.Todas las competencia(Fuente'!G14</f>
        <v>• Accreditation of prior qualifications and experience.
• Evidence portfolio assessment.</v>
      </c>
      <c r="H14" s="3">
        <f>'3.Todas las competencia(Fuente'!H14</f>
        <v>0</v>
      </c>
    </row>
    <row r="15" spans="1:8" ht="158.4" x14ac:dyDescent="0.3">
      <c r="A15" s="19" t="str">
        <f>'3.Todas las competencia(Fuente'!A15</f>
        <v>PPP 4.9</v>
      </c>
      <c r="B15" s="82" t="str">
        <f>'3.Todas las competencia(Fuente'!B15</f>
        <v>Coordinar respuestas a nivel de todo el sistema de
áreas protegidas en temas de cambio climático e
impactos asociados.</v>
      </c>
      <c r="C15" s="6" t="str">
        <f>'3.Todas las competencia(Fuente'!C15</f>
        <v xml:space="preserve">● Desarrollar y dirigir planes en el sitio y a nivel de sistema para los
impactos del cambio climático.
● Desarrollar y dirigir planes para abordar impactos específicos en
especies y ecosistemas vulnerables.
● Desarrollar y dirigir planes para abordar impactos específicos en
las comunidades de las APs y sus economías.
● Proponer ajustes al sistema nacional de áreas protegidas en
respuesta al cambio climático.
● Movilizar el apoyo internacional para la respuesta al cambio
climático (por ejemplo, REDD +)..
</v>
      </c>
      <c r="D15" s="6" t="str">
        <f>'3.Todas las competencia(Fuente'!D15</f>
        <v xml:space="preserve">● Políticas internacionales y nacionales sobre cambio climático, acuerdos y esquemas de respuesta.
● Escenarios del cambio climático e impactos
previstos.
● Conceptos de cambio climático, opciones de
respuesta y enfoques (vulnerabilidad, resiliencia,
mitigación, adaptación, etc.).
</v>
      </c>
      <c r="E15" s="3">
        <f>'3.Todas las competencia(Fuente'!E15</f>
        <v>0</v>
      </c>
      <c r="F15" s="6" t="str">
        <f>'3.Todas las competencia(Fuente'!F15</f>
        <v>• Submit evidence of direction, identification, assessment and response planning to climate change impacts at the national/regional/site level.
• Demonstrate supporting knowledge.</v>
      </c>
      <c r="G15" s="6" t="str">
        <f>'3.Todas las competencia(Fuente'!G15</f>
        <v>• Accreditation of prior qualifications and experience.
• Evidence portfolio assessment.</v>
      </c>
      <c r="H15" s="3">
        <f>'3.Todas las competencia(Fuente'!H15</f>
        <v>0</v>
      </c>
    </row>
    <row r="16" spans="1:8" ht="100.8" x14ac:dyDescent="0.3">
      <c r="A16" s="19" t="str">
        <f>'3.Todas las competencia(Fuente'!A16</f>
        <v>PPP 4.10</v>
      </c>
      <c r="B16" s="82" t="str">
        <f>'3.Todas las competencia(Fuente'!B16</f>
        <v>Coordinar las Evaluaciones Ambientales Estratégicas
(EAE) en áreas protegidas afectadas.</v>
      </c>
      <c r="C16" s="6" t="str">
        <f>'3.Todas las competencia(Fuente'!C16</f>
        <v xml:space="preserve">● Asumir un papel de liderazgo en los procesos de Evaluación
Ambiental Estratégica, relevantes para las APs y la conservación
de la biodiversidad.
● Representar los intereses de un sistema de áreas protegidas en
las EAEs.
</v>
      </c>
      <c r="D16" s="6" t="str">
        <f>'3.Todas las competencia(Fuente'!D16</f>
        <v>● Legislación y procesos relacionados con las EAEs.</v>
      </c>
      <c r="E16" s="3">
        <f>'3.Todas las competencia(Fuente'!E16</f>
        <v>0</v>
      </c>
      <c r="F16" s="6" t="str">
        <f>'3.Todas las competencia(Fuente'!F16</f>
        <v>• Submit evidence of significant contribution to a SEA process.
• Demonstrate supporting knowledge.</v>
      </c>
      <c r="G16" s="6" t="str">
        <f>'3.Todas las competencia(Fuente'!G16</f>
        <v>• Accreditation of prior qualifications and experience.
• Evidence portfolio assessment.</v>
      </c>
      <c r="H16" s="3">
        <f>'3.Todas las competencia(Fuente'!H16</f>
        <v>0</v>
      </c>
    </row>
    <row r="17" spans="1:8" ht="86.4" x14ac:dyDescent="0.3">
      <c r="A17" s="19" t="str">
        <f>'3.Todas las competencia(Fuente'!A17</f>
        <v>PPP 4.11</v>
      </c>
      <c r="B17" s="82" t="str">
        <f>'3.Todas las competencia(Fuente'!B17</f>
        <v>Coordinar medidas para compensar o asegurar la
indemnización por daños a las áreas protegidas.</v>
      </c>
      <c r="C17" s="6" t="str">
        <f>'3.Todas las competencia(Fuente'!C17</f>
        <v xml:space="preserve">● Establecer e implementar medidas legales apropiadas para la
compensación / reparación. Estos pueden incluir:
– El principio del que contamina paga.
– Compensación financiera por daños
– Compensación de la biodiversidad.
</v>
      </c>
      <c r="D17" s="6" t="str">
        <f>'3.Todas las competencia(Fuente'!D17</f>
        <v>● Operación, ventajas y desventajas de varios
esquemas de compensación y reparación.</v>
      </c>
      <c r="E17" s="3">
        <f>'3.Todas las competencia(Fuente'!E17</f>
        <v>0</v>
      </c>
      <c r="F17" s="6" t="str">
        <f>'3.Todas las competencia(Fuente'!F17</f>
        <v>• Submit evidence of successful implementation of compensation and redress schemes.
• Demonstrate supporting knowledge.</v>
      </c>
      <c r="G17" s="6" t="str">
        <f>'3.Todas las competencia(Fuente'!G17</f>
        <v>• Accreditation of prior qualifications and experience.
• Evidence portfolio assessment.</v>
      </c>
      <c r="H17" s="3">
        <f>'3.Todas las competencia(Fuente'!H17</f>
        <v>0</v>
      </c>
    </row>
    <row r="18" spans="1:8" ht="129.6" x14ac:dyDescent="0.3">
      <c r="A18" s="19" t="str">
        <f>'3.Todas las competencia(Fuente'!A18</f>
        <v>PPP 4.12</v>
      </c>
      <c r="B18" s="82" t="str">
        <f>'3.Todas las competencia(Fuente'!B18</f>
        <v>Coordinar iniciativas para determinar el valor de los
servicios prestados por los ecosistemas en áreas
protegidas.</v>
      </c>
      <c r="C18" s="6" t="str">
        <f>'3.Todas las competencia(Fuente'!C18</f>
        <v xml:space="preserve">● Organizar valoraciones económicas de los servicios sociales,
culturales y ecológicos proporcionados por un AP, ecosistema o
paisaje, utilizando técnicas estándar.
● Explicar y promover el concepto y usos del enfoque de los
servicios ecosistémicos
</v>
      </c>
      <c r="D18" s="6" t="str">
        <f>'3.Todas las competencia(Fuente'!D18</f>
        <v xml:space="preserve">● Teoría, principios y prácticas de evaluación
ecosistémica.
● Principios y opciones de pago por servicios
ecosistémicos.
● Enfoques ampliamente utilizados para valorar y
aplicar servicios ecosistémicos (por ejemplo, La
economía de los ecosistemas y la biodiversidad
(TEEB por sus siglas en inglés)).
</v>
      </c>
      <c r="E18" s="3">
        <f>'3.Todas las competencia(Fuente'!E18</f>
        <v>0</v>
      </c>
      <c r="F18" s="6" t="str">
        <f>'3.Todas las competencia(Fuente'!F18</f>
        <v>• Present a thorough economic valuation report (conducted by specialists using recognised techniques).
• Demonstrate supporting knowledge.</v>
      </c>
      <c r="G18" s="6" t="str">
        <f>'3.Todas las competencia(Fuente'!G18</f>
        <v>• Accreditation of prior qualifications and experience.
• Evidence portfolio assessment.</v>
      </c>
      <c r="H18" s="3">
        <f>'3.Todas las competencia(Fuente'!H18</f>
        <v>0</v>
      </c>
    </row>
    <row r="19" spans="1:8" ht="129.6" x14ac:dyDescent="0.3">
      <c r="A19" s="19" t="str">
        <f>'3.Todas las competencia(Fuente'!A19</f>
        <v>PPP 4.13</v>
      </c>
      <c r="B19" s="82" t="str">
        <f>'3.Todas las competencia(Fuente'!B19</f>
        <v>Coordinar la integración de política y manejo de
áreas protegidas con otros sectores.</v>
      </c>
      <c r="C19" s="6" t="str">
        <f>'3.Todas las competencia(Fuente'!C19</f>
        <v xml:space="preserve">● Atraer a otros sectores cuyas actividades afectan o se ven
afectadas por las áreas protegidas.
● Buscar soluciones a intereses o actividades en conflicto.
● Identificar oportunidades de cooperación en la búsqueda de
intereses y sinergias compartidas.
● Alentar a otros sectores a modificar sus planes y actividades para
mejorar la conservación de la biodiversidad y la conectividad de
áreas protegidas.
</v>
      </c>
      <c r="D19" s="6" t="str">
        <f>'3.Todas las competencia(Fuente'!D19</f>
        <v xml:space="preserve">● Detalles de los principales sectores relevantes (por
ejemplo, silvicultura, recursos del agua, agricultura,
desarrollo rural, planificación del uso de tierra)
● Leyes y regulaciones relevantes.
</v>
      </c>
      <c r="E19" s="3">
        <f>'3.Todas las competencia(Fuente'!E19</f>
        <v>0</v>
      </c>
      <c r="F19" s="6" t="str">
        <f>'3.Todas las competencia(Fuente'!F19</f>
        <v>• Submit evidence of active engagement of other relevant sectors in protected area planning and management.
• Demonstrate supporting knowledge.</v>
      </c>
      <c r="G19" s="6" t="str">
        <f>'3.Todas las competencia(Fuente'!G19</f>
        <v>• Accreditation of prior qualifications and experience.
• Evidence portfolio assessment.</v>
      </c>
      <c r="H19" s="3">
        <f>'3.Todas las competencia(Fuente'!H19</f>
        <v>0</v>
      </c>
    </row>
    <row r="20" spans="1:8" ht="100.8" x14ac:dyDescent="0.3">
      <c r="A20" s="19" t="str">
        <f>'3.Todas las competencia(Fuente'!A20</f>
        <v>PPP 4.14</v>
      </c>
      <c r="B20" s="82" t="str">
        <f>'3.Todas las competencia(Fuente'!B20</f>
        <v>Promover y habilitar la gestión orientada a la
investigación para apoyar la planificación y manejo
de áreas protegidas.</v>
      </c>
      <c r="C20" s="6" t="str">
        <f>'3.Todas las competencia(Fuente'!C20</f>
        <v>● Identificar prioridades de investigación para mejorar la
planificación y manejo de á eas protegidas.
● Fomentar y permitir que la investigación orientada al manejo tenga
lugar a nivel nacional y local.
● Difundir los resultados de investigación y su incorporación a los
procesos de planificación y manejo</v>
      </c>
      <c r="D20" s="6" t="str">
        <f>'3.Todas las competencia(Fuente'!D20</f>
        <v xml:space="preserve">● Principales necesidades de investigación para áreas protegidas en el sistema.
● Diferencias entre investigación “pura” e investigación aplicada al manejo.
● Detalles de instituciones de investigación relevantes (a nivel nacional e internacional).
</v>
      </c>
      <c r="E20" s="3">
        <f>'3.Todas las competencia(Fuente'!E20</f>
        <v>0</v>
      </c>
      <c r="F20" s="6" t="str">
        <f>'3.Todas las competencia(Fuente'!F20</f>
        <v>• Submit evidence of establishment of active programmes of management oriented research across the PA system.
• Demonstrate supporting knowledge.</v>
      </c>
      <c r="G20" s="6" t="str">
        <f>'3.Todas las competencia(Fuente'!G20</f>
        <v>• Accreditation of prior qualifications and experience.
• Evidence portfolio assessment.</v>
      </c>
      <c r="H20" s="3">
        <f>'3.Todas las competencia(Fuente'!H20</f>
        <v>0</v>
      </c>
    </row>
    <row r="21" spans="1:8" ht="172.8" x14ac:dyDescent="0.3">
      <c r="A21" s="19" t="str">
        <f>'3.Todas las competencia(Fuente'!A21</f>
        <v>PPP 4.15</v>
      </c>
      <c r="B21" s="82" t="str">
        <f>'3.Todas las competencia(Fuente'!B21</f>
        <v>Coordinar las principales propuestas de apoyo y
financiación para áreas protegidas.</v>
      </c>
      <c r="C21" s="6" t="str">
        <f>'3.Todas las competencia(Fuente'!C21</f>
        <v xml:space="preserve">● Identificar y movilizar fuentes de apoyo nacional para establecer
y mantener áreas protegidas (por ejemplo, a través de políticas
nacionales, asignaciones presupuestarias directas, coordinación
con otros sectores).
● Identificar y movilizar fuentes de apoyo inte nacional para
establecer y mantener áreas protegidas (por ejemplo, a través de
donantes multilaterales y bilaterales, ONG, etc.)
● Desempeñar un papel de liderazgo en el desarrollo de propuestas
y negociar acuerdos de apoyo.
● Apoyar las gestiones de áreas protegidas para identificar y
desarrollar proyectos. 
</v>
      </c>
      <c r="D21" s="6" t="str">
        <f>'3.Todas las competencia(Fuente'!D21</f>
        <v xml:space="preserve">● Principales fuentes potenciales de financiación y
apoyo.
● Procedimientos para diseñar proyectos y preparar
propuestas.
● Procedimientos para el desarrollo de presupuestos y planes de financiamiento (ver también FRM 4).
</v>
      </c>
      <c r="E21" s="3">
        <f>'3.Todas las competencia(Fuente'!E21</f>
        <v>0</v>
      </c>
      <c r="F21" s="6" t="str">
        <f>'3.Todas las competencia(Fuente'!F21</f>
        <v>• Submit evidence of successful mobilisation of technical assistance and funding for protected areas across the PA system.
• Demonstrate supporting knowledge.</v>
      </c>
      <c r="G21" s="6" t="str">
        <f>'3.Todas las competencia(Fuente'!G21</f>
        <v>• Accreditation of prior qualifications and experience.
• Evidence portfolio assessment.</v>
      </c>
      <c r="H21" s="3">
        <f>'3.Todas las competencia(Fuente'!H21</f>
        <v>0</v>
      </c>
    </row>
    <row r="22" spans="1:8" ht="129.6" x14ac:dyDescent="0.3">
      <c r="A22" s="19" t="str">
        <f>'3.Todas las competencia(Fuente'!A22</f>
        <v>PPP 4.16</v>
      </c>
      <c r="B22" s="82" t="str">
        <f>'3.Todas las competencia(Fuente'!B22</f>
        <v>Coordinar iniciativas internacionales para desarrollar políticas de áreas protegidas y mejorar su planificación y gestión</v>
      </c>
      <c r="C22" s="6" t="str">
        <f>'3.Todas las competencia(Fuente'!C22</f>
        <v xml:space="preserve">● Realizar una contribución significativa y econocida
internacionalmente a la política, planificación y manejo de á eas
protegidas (por ejemplo, mediante la publicación de directrices
especializadas, participación activa de un grupo de especialistas
de la UICN, presentaciones en conferencias, capacitación de alto
nivel, etc.).
● Participar en iniciativas globales de desarrollo de políticas
relacionadas con áreas protegidas.
</v>
      </c>
      <c r="D22" s="6" t="str">
        <f>'3.Todas las competencia(Fuente'!D22</f>
        <v>● Mejores prácticas internacionales sobre APs y
política de biodiversidad, legislación, planificación y
gestión.
● Principales actores involucrados en el desarrollo de políticas internacionales y mejores prácticas.</v>
      </c>
      <c r="E22" s="3">
        <f>'3.Todas las competencia(Fuente'!E22</f>
        <v>0</v>
      </c>
      <c r="F22" s="6" t="str">
        <f>'3.Todas las competencia(Fuente'!F22</f>
        <v>• Submit evidence of extensive track record of relevant contributions.
• Demonstrate supporting knowledge.</v>
      </c>
      <c r="G22" s="6" t="str">
        <f>'3.Todas las competencia(Fuente'!G22</f>
        <v>• Accreditation of prior qualifications and experience.
• Evidence portfolio assessment.</v>
      </c>
      <c r="H22" s="3">
        <f>'3.Todas las competencia(Fuente'!H22</f>
        <v>0</v>
      </c>
    </row>
    <row r="23" spans="1:8" ht="56.25" customHeight="1" x14ac:dyDescent="0.3">
      <c r="A23" s="58" t="str">
        <f>'3.Todas las competencia(Fuente'!A23</f>
        <v>CÓDIGO DE NIVEL</v>
      </c>
      <c r="B23" s="58" t="str">
        <f>'3.Todas las competencia(Fuente'!B23</f>
        <v xml:space="preserve">NOMBRE DEL NIVEL </v>
      </c>
      <c r="C23" s="108" t="str">
        <f>'3.Todas las competencia(Fuente'!C23</f>
        <v>COMPETENCIA GENERAL PARA EL NIVEL</v>
      </c>
      <c r="D23" s="108" t="str">
        <f>'3.Todas las competencia(Fuente'!D23</f>
        <v>CONOCIMIENTO Y COMPRENSION GENERAL DE APOYO PARA EL NIVEL</v>
      </c>
      <c r="E23" s="60" t="str">
        <f>'3.Todas las competencia(Fuente'!E23</f>
        <v>COMPETENCIAS ASOCIADAS PARA EL NIVEL</v>
      </c>
      <c r="F23" s="444" t="str">
        <f>'3.Todas las competencia(Fuente'!F23:H23</f>
        <v xml:space="preserve"> ASSESSMENT/CERTIFICATION EXAMPLES</v>
      </c>
      <c r="G23" s="444"/>
      <c r="H23" s="444"/>
    </row>
    <row r="24" spans="1:8" ht="157.5" customHeight="1" x14ac:dyDescent="0.3">
      <c r="A24" s="272" t="str">
        <f>'3.Todas las competencia(Fuente'!A24</f>
        <v>PPP 3</v>
      </c>
      <c r="B24" s="268" t="str">
        <f>'3.Todas las competencia(Fuente'!B24</f>
        <v>POLÍTICA DE AREA PROTEGIDA, PLANIFICACIÓN Y PROYECTOS
NIVEL 3</v>
      </c>
      <c r="C24" s="269" t="str">
        <f>'3.Todas las competencia(Fuente'!C24</f>
        <v>Desarrollar directamente e implementar estrategias, planes y proyectos para lograr objetivos de áreas protegidas.</v>
      </c>
      <c r="D24" s="273" t="str">
        <f>'3.Todas las competencia(Fuente'!D24</f>
        <v>●Legislación y políticas organizacionales, así como procedimientos para la planificación y gestión de A.
●Principios y procesos de diseño de proyectos y planificación.</v>
      </c>
      <c r="E24" s="271" t="str">
        <f>'3.Todas las competencia(Fuente'!E24</f>
        <v>ORG 3; HRM 3; FRM 3; ADR 3; CAC 3; TEC 2; todas las competencias de manejo aplicadas en el nivel 3.</v>
      </c>
      <c r="F24" s="156" t="str">
        <f>'3.Todas las competencia(Fuente'!F24</f>
        <v>EXAMPLE PERFORMANCE CRITERIA</v>
      </c>
      <c r="G24" s="156" t="str">
        <f>'3.Todas las competencia(Fuente'!G24</f>
        <v>EXAMPLE MEANS OF ASSESSMENT</v>
      </c>
      <c r="H24" s="61" t="str">
        <f>'3.Todas las competencia(Fuente'!H24</f>
        <v>RECOMMENDED PRIOR COMPETENCE REQUIREMENTS FOR THE LEVEL</v>
      </c>
    </row>
    <row r="25" spans="1:8" ht="63" customHeight="1" x14ac:dyDescent="0.3">
      <c r="A25" s="4" t="str">
        <f>'3.Todas las competencia(Fuente'!A25</f>
        <v>Código</v>
      </c>
      <c r="B25" s="4" t="str">
        <f>'3.Todas las competencia(Fuente'!B25</f>
        <v>Declaración de la competencia. El individuo deberá ser capaz de:</v>
      </c>
      <c r="C25" s="111" t="str">
        <f>'3.Todas las competencia(Fuente'!C25</f>
        <v>Detalles, alcance y variaciones.
Una breve explicación de la competencia.</v>
      </c>
      <c r="D25" s="112" t="str">
        <f>'3.Todas las competencia(Fuente'!D25</f>
        <v>Principales requerimientos de conocimiento para la competencia.</v>
      </c>
      <c r="E25" s="214" t="str">
        <f>'3.Todas las competencia(Fuente'!E25</f>
        <v xml:space="preserve"> </v>
      </c>
      <c r="F25" s="220" t="str">
        <f>'3.Todas las competencia(Fuente'!F25</f>
        <v>Example performance criteria for certification</v>
      </c>
      <c r="G25" s="220" t="str">
        <f>'3.Todas las competencia(Fuente'!G25</f>
        <v>Example means of assessment</v>
      </c>
      <c r="H25" s="221" t="str">
        <f>'3.Todas las competencia(Fuente'!H25</f>
        <v>UNI; ADR 2; ORG 2; CAC 2</v>
      </c>
    </row>
    <row r="26" spans="1:8" ht="100.8" x14ac:dyDescent="0.3">
      <c r="A26" s="19" t="str">
        <f>'3.Todas las competencia(Fuente'!A26</f>
        <v>PPP 3.1</v>
      </c>
      <c r="B26" s="82" t="str">
        <f>'3.Todas las competencia(Fuente'!B26</f>
        <v>Dirigir el desarrollo participativo del plan de gestión de un área protegida, usando un formato metodológico y proceso reconocido.</v>
      </c>
      <c r="C26" s="6" t="str">
        <f>'3.Todas las competencia(Fuente'!C26</f>
        <v>●Desarrollar estrategias, objetivos y planes de manejo a mediano y largo plazo que cubran todos los aspectos de la gestión del área protegida, de acuerdo con un formato metodológico integral reconocido y utilizando un proceso racional y participativo.
●Asegurar la identificación, participación y consideraciónadecuadas de los interesados en el proceso.
●Comunicar el plan al personal del AP y a las partes interesadas locales.</v>
      </c>
      <c r="D26" s="6" t="str">
        <f>'3.Todas las competencia(Fuente'!D26</f>
        <v>●Legislación y regulaciones nacionales para la planificación de la gestión
●Prácticas internacionales sobre formatos metodológicos y procesos para la planificación de lagestión.
●Métodos para garantizar la participación de los interesados.</v>
      </c>
      <c r="E26" s="3">
        <f>'3.Todas las competencia(Fuente'!E26</f>
        <v>0</v>
      </c>
      <c r="F26" s="6" t="str">
        <f>'3.Todas las competencia(Fuente'!F26</f>
        <v>• Submit a full management plan for a protected area, developed using a rational and participatory process.
• Demonstrate supporting knowledge.</v>
      </c>
      <c r="G26" s="6" t="str">
        <f>'3.Todas las competencia(Fuente'!G26</f>
        <v>• Accreditation of prior qualifications and experience.
• Evidence portfolio assessment.</v>
      </c>
      <c r="H26" s="6">
        <f>'3.Todas las competencia(Fuente'!H26</f>
        <v>0</v>
      </c>
    </row>
    <row r="27" spans="1:8" ht="86.4" x14ac:dyDescent="0.3">
      <c r="A27" s="19" t="str">
        <f>'3.Todas las competencia(Fuente'!A27</f>
        <v>PPP 3.2</v>
      </c>
      <c r="B27" s="82" t="str">
        <f>'3.Todas las competencia(Fuente'!B27</f>
        <v>Dirigir una evaluación estructurada de amenazas para un área protegida.</v>
      </c>
      <c r="C27" s="6" t="str">
        <f>'3.Todas las competencia(Fuente'!C27</f>
        <v>●Evaluar presiones y amenazas específicas a un áea protegida, utilizando un proceso estructurado.
●Identificar los impactos esultantes.</v>
      </c>
      <c r="D27" s="6" t="str">
        <f>'3.Todas las competencia(Fuente'!D27</f>
        <v>●Aplicación de metodologías estándar para la evaluación de amenazas.</v>
      </c>
      <c r="E27" s="3">
        <f>'3.Todas las competencia(Fuente'!E27</f>
        <v>0</v>
      </c>
      <c r="F27" s="6" t="str">
        <f>'3.Todas las competencia(Fuente'!F27</f>
        <v>• Submit a comprehensive threat assessment for a protected area or similar site.
• Demonstrate supporting knowledge.</v>
      </c>
      <c r="G27" s="6" t="str">
        <f>'3.Todas las competencia(Fuente'!G27</f>
        <v>• Accreditation of prior qualifications and experience.
• Evidence portfolio assessment.</v>
      </c>
      <c r="H27" s="6">
        <f>'3.Todas las competencia(Fuente'!H27</f>
        <v>0</v>
      </c>
    </row>
    <row r="28" spans="1:8" ht="86.4" x14ac:dyDescent="0.3">
      <c r="A28" s="19" t="str">
        <f>'3.Todas las competencia(Fuente'!A28</f>
        <v>PPP 3.3</v>
      </c>
      <c r="B28" s="82" t="str">
        <f>'3.Todas las competencia(Fuente'!B28</f>
        <v>Dirigir el desarrollo de un sistema de zonificación deun área protegida.</v>
      </c>
      <c r="C28" s="6" t="str">
        <f>'3.Todas las competencia(Fuente'!C28</f>
        <v>●Identificación razonable de zonas según las funciones y categoríasde un área protegida, de acuerdo con los criterios definidos parala zonificación
●Desarrollar regulaciones específicas para cada zona
●Asegurar una adecuada identificación, participación yconsideración de los interesados en el proceso.</v>
      </c>
      <c r="D28" s="6" t="str">
        <f>'3.Todas las competencia(Fuente'!D28</f>
        <v>●Legislación y regulaciones nacionales para la zonificación
●Mejores prácticas internacionales para la zonificación
●Partes interesadas del AP y sus necesidades, derechos y prioridades.</v>
      </c>
      <c r="E28" s="3">
        <f>'3.Todas las competencia(Fuente'!E28</f>
        <v>0</v>
      </c>
      <c r="F28" s="6" t="str">
        <f>'3.Todas las competencia(Fuente'!F28</f>
        <v>• Submit of a detailed and rationally justified zonation system and associated regulations.
• Demonstrate supporting knowledge.</v>
      </c>
      <c r="G28" s="6" t="str">
        <f>'3.Todas las competencia(Fuente'!G28</f>
        <v>• Accreditation of prior qualifications and experience.
• Evidence portfolio assessment.</v>
      </c>
      <c r="H28" s="6">
        <f>'3.Todas las competencia(Fuente'!H28</f>
        <v>0</v>
      </c>
    </row>
    <row r="29" spans="1:8" ht="72" x14ac:dyDescent="0.3">
      <c r="A29" s="19" t="str">
        <f>'3.Todas las competencia(Fuente'!A29</f>
        <v>PPP 3.4</v>
      </c>
      <c r="B29" s="82" t="str">
        <f>'3.Todas las competencia(Fuente'!B29</f>
        <v>Dirigir el desarrollo de propuestas de proyectos y planes para un área protegida, utilizando formatos metodológicos y procesos reconocidos.</v>
      </c>
      <c r="C29" s="6" t="str">
        <f>'3.Todas las competencia(Fuente'!C29</f>
        <v>●Identificar necesidades y oportunidades para poyectos.
●Preparar propuestas para donantes o proyectos de asistencia del gobierno (inversiones específicas y de tiempo limitado) utilizandoun formato recomendado.
●Asegurar una identificación y participación adecuada de losinteresados y socios en la implementación del proceso.</v>
      </c>
      <c r="D29" s="6" t="str">
        <f>'3.Todas las competencia(Fuente'!D29</f>
        <v>●Principales donantes potenciales y formatos requeridos para propuestas.
●Identificación de poyectos y procesos de planificación
●Enfoques participativos.</v>
      </c>
      <c r="E29" s="3">
        <f>'3.Todas las competencia(Fuente'!E29</f>
        <v>0</v>
      </c>
      <c r="F29" s="6" t="str">
        <f>'3.Todas las competencia(Fuente'!F29</f>
        <v>• Submit and secure approval for a proposal for a complex project. 
• Demonstrate supporting knowledge.</v>
      </c>
      <c r="G29" s="6" t="str">
        <f>'3.Todas las competencia(Fuente'!G29</f>
        <v>• Accreditation of prior qualifications and experience.
• Evidence portfolio assessment.</v>
      </c>
      <c r="H29" s="6">
        <f>'3.Todas las competencia(Fuente'!H29</f>
        <v>0</v>
      </c>
    </row>
    <row r="30" spans="1:8" ht="86.4" x14ac:dyDescent="0.3">
      <c r="A30" s="19" t="str">
        <f>'3.Todas las competencia(Fuente'!A30</f>
        <v>PPP 3.5</v>
      </c>
      <c r="B30" s="82" t="str">
        <f>'3.Todas las competencia(Fuente'!B30</f>
        <v>Implementación directa de proyectos y planes.</v>
      </c>
      <c r="C30" s="6" t="str">
        <f>'3.Todas las competencia(Fuente'!C30</f>
        <v>●Asegurar que los planes y / o proyectos de gestión se implementen de manera oportuna y eficiente de acuedo con los planes / contratos.
●Preparar planes de implementación detallados.
●Monitorear y evaluar la implementación contra objetivos y metas.
●Informar sobre el desempeño general y el impacto.</v>
      </c>
      <c r="D30" s="6" t="str">
        <f>'3.Todas las competencia(Fuente'!D30</f>
        <v>●Técnicas y procesos de gestión de proyectos.
●Sistemas de monitoreo e informes relevantes utilizados por financiadoes.
●Principios de monitoreo y uso de varios tipos de indicadores.</v>
      </c>
      <c r="E30" s="3">
        <f>'3.Todas las competencia(Fuente'!E30</f>
        <v>0</v>
      </c>
      <c r="F30" s="6" t="str">
        <f>'3.Todas las competencia(Fuente'!F30</f>
        <v>• Submit evidence of successful implementation, reporting and monitoring of a major plan or project. 
• Demonstrate supporting knowledge.</v>
      </c>
      <c r="G30" s="6" t="str">
        <f>'3.Todas las competencia(Fuente'!G30</f>
        <v>• Accreditation of prior qualifications and experience.
• Evidence portfolio assessment.</v>
      </c>
      <c r="H30" s="6">
        <f>'3.Todas las competencia(Fuente'!H30</f>
        <v>0</v>
      </c>
    </row>
    <row r="31" spans="1:8" ht="129.6" x14ac:dyDescent="0.3">
      <c r="A31" s="19" t="str">
        <f>'3.Todas las competencia(Fuente'!A31</f>
        <v>PPP 3.6</v>
      </c>
      <c r="B31" s="82" t="str">
        <f>'3.Todas las competencia(Fuente'!B31</f>
        <v>Dirigir el desarrollo de evaluaciones de riesgo / desastre y planes de contingencia.</v>
      </c>
      <c r="C31" s="6" t="str">
        <f>'3.Todas las competencia(Fuente'!C31</f>
        <v>●Identificar las principales amenazas y riesgos de desastes importantes para un área protegida (por ejemplo, incendio, terremoto, inundación, contaminación, sequía, conflicto armado,crisis humanitarias).
●Preparar planes para minimizar los riesgos y para hacer frente a desastres.
●Establecer medios para gestionar los residuos y controlar la contaminación (procedimientos, instalaciones, equipos).
●Poner en marcha los medios para hacer frente a los desastres (adquirir equipamiento, diseño de infraestructura, capacitación de personal y partes interesadas, etc.).</v>
      </c>
      <c r="D31" s="6" t="str">
        <f>'3.Todas las competencia(Fuente'!D31</f>
        <v>●Las posibles amenazas y riesgos para las APs, así como sus impactos.
●Evaluación de riesgos y técnicas y procedimiento para planificación de contingencias
●Opciones de reducción de riesgos y amenazas.</v>
      </c>
      <c r="E31" s="3">
        <f>'3.Todas las competencia(Fuente'!E31</f>
        <v>0</v>
      </c>
      <c r="F31" s="6" t="str">
        <f>'3.Todas las competencia(Fuente'!F31</f>
        <v>• Submit a detailed risk assessment and contingency plan for a PA.
• Demonstrate supporting knowledge.</v>
      </c>
      <c r="G31" s="6" t="str">
        <f>'3.Todas las competencia(Fuente'!G31</f>
        <v>• Accreditation of prior qualifications and experience.
• Evidence portfolio assessment.</v>
      </c>
      <c r="H31" s="6">
        <f>'3.Todas las competencia(Fuente'!H31</f>
        <v>0</v>
      </c>
    </row>
    <row r="32" spans="1:8" ht="115.2" x14ac:dyDescent="0.3">
      <c r="A32" s="19" t="str">
        <f>'3.Todas las competencia(Fuente'!A32</f>
        <v>PPP 3.7</v>
      </c>
      <c r="B32" s="82" t="str">
        <f>'3.Todas las competencia(Fuente'!B32</f>
        <v>Identificación diecta e implementación de medidas para abordar los impactos del cambio climático.</v>
      </c>
      <c r="C32" s="6" t="str">
        <f>'3.Todas las competencia(Fuente'!C32</f>
        <v>●Identificar las principales amenazas y riesgos para un áea protegida como resultado del cambio climático (con respecto a especies, ecosistemas, comunidades locales y economías).
●Identificar opciones y peparar planes para evitar, mitigar y adaptar.
●Establecer medios para monitorear el cambio climático, así como sus impactos y la efectividad de las intervenciones.
●Poner en marcha los medios para hacer frente a los desastres (adquirir equipo, diseño de infraestructura, capacitación de personal y partes interesadas, etc.).</v>
      </c>
      <c r="D32" s="6" t="str">
        <f>'3.Todas las competencia(Fuente'!D32</f>
        <v>●Las posibles amenazas y riesgos para el AP resultantes del cambio climático.
●Opciones y medidas para evitar, reducir, mitigar y adaptar.
●Esquemas específicos para apoyar espuestas al cambio climático (por ejemplo, REDD+).</v>
      </c>
      <c r="E32" s="3">
        <f>'3.Todas las competencia(Fuente'!E32</f>
        <v>0</v>
      </c>
      <c r="F32" s="6" t="str">
        <f>'3.Todas las competencia(Fuente'!F32</f>
        <v>• Submit a detailed assessment of potential climate change impacts for a PA and a plan for addressing impacts.
• Demonstrate supporting knowledge.</v>
      </c>
      <c r="G32" s="6" t="str">
        <f>'3.Todas las competencia(Fuente'!G32</f>
        <v>• Accreditation of prior qualifications and experience.
• Evidence portfolio assessment.</v>
      </c>
      <c r="H32" s="6">
        <f>'3.Todas las competencia(Fuente'!H32</f>
        <v>0</v>
      </c>
    </row>
    <row r="33" spans="1:8" ht="129.6" x14ac:dyDescent="0.3">
      <c r="A33" s="19" t="str">
        <f>'3.Todas las competencia(Fuente'!A33</f>
        <v>PPP 3.8</v>
      </c>
      <c r="B33" s="82" t="str">
        <f>'3.Todas las competencia(Fuente'!B33</f>
        <v>Dirigir la planificación,implementación y monitoreo de los principales proyectos de construcción.</v>
      </c>
      <c r="C33" s="6" t="str">
        <f>'3.Todas las competencia(Fuente'!C33</f>
        <v>●Preparar planes para ubicar y brindar especificaciones de lainfraestructura física.
●Trabajar con diseñadores, arquitectos y desarrolladores para asegurar especificaciones apopiadas para estructuras e instalaciones principales (por ejemplo, centros de visitantes, estaciones de guardaparques / guardabosques, instalaciones turísticas, carreteras, puentes, etc.).
●Asegurar que los impactos ambientales, paisajísticos y sociales sean minimizados.
●Asegurar que los proyectos de infraestructura y construcción por parte de otras partes en un área protegida cumplan con los acuerdos y regulaciones y estén sujetos a las evaluaciones de impacto requeridas.</v>
      </c>
      <c r="D33" s="6" t="str">
        <f>'3.Todas las competencia(Fuente'!D33</f>
        <v>●Leyes y regulaciones para la urbanización y construcción.
●Parámetros de diseño y construcción, principios y prácticas.
●Procesos oficiales de licitación y contratación
●Principales escenarios y actores en diseño y construcción.
●Procesos de EIA (ver PPP 3.10).</v>
      </c>
      <c r="E33" s="3">
        <f>'3.Todas las competencia(Fuente'!E33</f>
        <v>0</v>
      </c>
      <c r="F33" s="6" t="str">
        <f>'3.Todas las competencia(Fuente'!F33</f>
        <v>• Submit evidence of successful supervision of an infrastructure project from concept to design to construction.
• Demonstrate supporting knowledge.</v>
      </c>
      <c r="G33" s="6" t="str">
        <f>'3.Todas las competencia(Fuente'!G33</f>
        <v>• Accreditation of prior qualifications and experience.
• Evidence portfolio assessment.</v>
      </c>
      <c r="H33" s="6">
        <f>'3.Todas las competencia(Fuente'!H33</f>
        <v>0</v>
      </c>
    </row>
    <row r="34" spans="1:8" ht="115.2" x14ac:dyDescent="0.3">
      <c r="A34" s="19" t="str">
        <f>'3.Todas las competencia(Fuente'!A34</f>
        <v>PPP 3.9</v>
      </c>
      <c r="B34" s="82" t="str">
        <f>'3.Todas las competencia(Fuente'!B34</f>
        <v>Coordinar el manejo de áreas protegidas con actividades de vecinos, propietarios de tierras y recursos, así como con usuarios.</v>
      </c>
      <c r="C34" s="6" t="str">
        <f>'3.Todas las competencia(Fuente'!C34</f>
        <v>●Identificar popietarios, titulares de derechos y usuarios de recursos vecinos de un área protegida o que operen dentro de ella.
●Asegurar el cumplimiento de las leyes, regulaciones y acuerdos.
●Trabajar con vecinos para asegurar y proteger la integridad de un área protegida y sus recursos.
●Desarrollar planes y proyectos de colaboración para promover los objetivos de un área protegida.</v>
      </c>
      <c r="D34" s="6" t="str">
        <f>'3.Todas las competencia(Fuente'!D34</f>
        <v>●Detalles de los principales propietarios, usuarios de recursos y titulares de derechos dentro y fuera del AP (por ejemplo, forestal, recursos hídricos, agricultura, comunidades locales).
●Leyes y regulaciones relevantes.</v>
      </c>
      <c r="E34" s="3">
        <f>'3.Todas las competencia(Fuente'!E34</f>
        <v>0</v>
      </c>
      <c r="F34" s="6" t="str">
        <f>'3.Todas las competencia(Fuente'!F34</f>
        <v>• Submit evidence of successful harmonisation of neighbouring/internal land and resource uses with the interests of the protected area.
• Demonstrate supporting knowledge.</v>
      </c>
      <c r="G34" s="6" t="str">
        <f>'3.Todas las competencia(Fuente'!G34</f>
        <v>• Accreditation of prior qualifications and experience.
• Evidence portfolio assessment.</v>
      </c>
      <c r="H34" s="6">
        <f>'3.Todas las competencia(Fuente'!H34</f>
        <v>0</v>
      </c>
    </row>
    <row r="35" spans="1:8" ht="86.4" x14ac:dyDescent="0.3">
      <c r="A35" s="19" t="str">
        <f>'3.Todas las competencia(Fuente'!A35</f>
        <v>PPP 3.10</v>
      </c>
      <c r="B35" s="82" t="str">
        <f>'3.Todas las competencia(Fuente'!B35</f>
        <v>Contribuir a evaluaciones de Impacto Ambiental (EIA) de proyectos y propuestas que afecten a un área protegida.</v>
      </c>
      <c r="C35" s="6" t="str">
        <f>'3.Todas las competencia(Fuente'!C35</f>
        <v>●Proporcionar información objetiva a los procesos de EIA y proponer medidas para evitar y mitigar el impacto.
●Representar los intereses de un área protegida en las audiencias.
●Coordinar respuestas a borradores de EIA.</v>
      </c>
      <c r="D35" s="6" t="str">
        <f>'3.Todas las competencia(Fuente'!D35</f>
        <v>●Principios de EIA.
●Legislación y procesos relacionados con EIA.</v>
      </c>
      <c r="E35" s="3">
        <f>'3.Todas las competencia(Fuente'!E35</f>
        <v>0</v>
      </c>
      <c r="F35" s="6" t="str">
        <f>'3.Todas las competencia(Fuente'!F35</f>
        <v>• Submit evidence of significant contribution to an EIA process and documentation.
• Demonstrate supporting knowledge.</v>
      </c>
      <c r="G35" s="6" t="str">
        <f>'3.Todas las competencia(Fuente'!G35</f>
        <v>• Accreditation of prior qualifications and experience.
• Evidence portfolio assessment.</v>
      </c>
      <c r="H35" s="6">
        <f>'3.Todas las competencia(Fuente'!H35</f>
        <v>0</v>
      </c>
    </row>
  </sheetData>
  <sheetProtection algorithmName="SHA-512" hashValue="eR/N5NctpW5ReXUT2DvhE21UhbN5kCLXdpYBuPXSC4LeUtXPX2L7oeCLWZNyzdPfLLpqC3zdc9rM0Iq6lwT00A==" saltValue="1RsACmlkpEZbeOftA2aP2Q==" spinCount="100000" sheet="1" objects="1" scenarios="1" autoFilter="0"/>
  <mergeCells count="4">
    <mergeCell ref="A1:E1"/>
    <mergeCell ref="F1:H1"/>
    <mergeCell ref="F4:H4"/>
    <mergeCell ref="F23:H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499984740745262"/>
  </sheetPr>
  <dimension ref="A1:H26"/>
  <sheetViews>
    <sheetView showZeros="0" zoomScale="60" zoomScaleNormal="60" workbookViewId="0">
      <selection activeCell="D22" sqref="D22"/>
    </sheetView>
  </sheetViews>
  <sheetFormatPr defaultColWidth="9.109375" defaultRowHeight="14.4" outlineLevelRow="4" outlineLevelCol="2" x14ac:dyDescent="0.3"/>
  <cols>
    <col min="1" max="1" width="22.44140625"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f>'3.Todas las competencia(Fuente'!B1</f>
        <v>0</v>
      </c>
      <c r="C1" s="446">
        <f>'3.Todas las competencia(Fuente'!C1</f>
        <v>0</v>
      </c>
      <c r="D1" s="446">
        <f>'3.Todas las competencia(Fuente'!D1</f>
        <v>0</v>
      </c>
      <c r="E1" s="447">
        <f>'3.Todas las competencia(Fuente'!E1</f>
        <v>0</v>
      </c>
      <c r="F1" s="452" t="str">
        <f>'3.Todas las competencia(Fuente'!F1</f>
        <v>GLOBAL PROTECTED AREA COMPETENCES
ASSESSMENT AND CERTIFICATION EXAMPLES</v>
      </c>
      <c r="G1" s="453">
        <f>'3.Todas las competencia(Fuente'!G1</f>
        <v>0</v>
      </c>
      <c r="H1" s="453">
        <f>'3.Todas las competencia(Fuente'!H1</f>
        <v>0</v>
      </c>
    </row>
    <row r="2" spans="1:8" ht="72.75" customHeight="1" outlineLevel="1" x14ac:dyDescent="0.3">
      <c r="A2" s="28" t="str">
        <f>'3.Todas las competencia(Fuente'!A2</f>
        <v>GRUPO</v>
      </c>
      <c r="B2" s="28" t="str">
        <f>'3.Todas las competencia(Fuente'!B2</f>
        <v>A. PLANIFICACIÓN, GESTIÓN Y ADMINISTRACIÓN</v>
      </c>
      <c r="C2" s="104" t="str">
        <f>'3.Todas las competencia(Fuente'!C2</f>
        <v>Planificación, manejo y administración de áreas protegidas.</v>
      </c>
      <c r="D2" s="105">
        <f>'3.Todas las competencia(Fuente'!D2</f>
        <v>0</v>
      </c>
      <c r="E2" s="59">
        <f>'3.Todas las competencia(Fuente'!E2</f>
        <v>0</v>
      </c>
      <c r="F2" s="154" t="str">
        <f>'3.Todas las competencia(Fuente'!F2</f>
        <v xml:space="preserve">Not  translated </v>
      </c>
      <c r="G2" s="154" t="str">
        <f>'3.Todas las competencia(Fuente'!G2</f>
        <v xml:space="preserve">Not  translated </v>
      </c>
      <c r="H2" s="74" t="str">
        <f>'3.Todas las competencia(Fuente'!H2</f>
        <v xml:space="preserve">Not  translated </v>
      </c>
    </row>
    <row r="3" spans="1:8" s="70" customFormat="1" ht="62.25" customHeight="1" outlineLevel="2" x14ac:dyDescent="0.4">
      <c r="A3" s="68" t="str">
        <f>'3.Todas las competencia(Fuente'!A36</f>
        <v>CATEGORÍA</v>
      </c>
      <c r="B3" s="68" t="str">
        <f>'3.Todas las competencia(Fuente'!B36</f>
        <v>ORG. LIDERAZGO Y DESARROLLO ORGANIZACIONAL</v>
      </c>
      <c r="C3" s="106" t="str">
        <f>'3.Todas las competencia(Fuente'!C36</f>
        <v>Establecer y mantener organizaciones con buena  gobernanza, administradas y dirigidas para el manejo de áreas protegidas.</v>
      </c>
      <c r="D3" s="107" t="str">
        <f>'3.Todas las competencia(Fuente'!D36</f>
        <v xml:space="preserve"> </v>
      </c>
      <c r="E3" s="69">
        <f>'3.Todas las competencia(Fuente'!E36</f>
        <v>0</v>
      </c>
      <c r="F3" s="155">
        <f>'3.Todas las competencia(Fuente'!F36</f>
        <v>0</v>
      </c>
      <c r="G3" s="155">
        <f>'3.Todas las competencia(Fuente'!G36</f>
        <v>0</v>
      </c>
      <c r="H3" s="73">
        <f>'3.Todas las competencia(Fuente'!H36</f>
        <v>0</v>
      </c>
    </row>
    <row r="4" spans="1:8" ht="54" outlineLevel="2" x14ac:dyDescent="0.3">
      <c r="A4" s="58" t="str">
        <f>'3.Todas las competencia(Fuente'!A37</f>
        <v>CÓDIGO DE NIVEL</v>
      </c>
      <c r="B4" s="58" t="str">
        <f>'3.Todas las competencia(Fuente'!B37</f>
        <v xml:space="preserve">NOMBRE DEL NIVEL </v>
      </c>
      <c r="C4" s="108" t="str">
        <f>'3.Todas las competencia(Fuente'!C37</f>
        <v>COMPETENCIA GENERAL PARA EL NIVEL</v>
      </c>
      <c r="D4" s="108" t="str">
        <f>'3.Todas las competencia(Fuente'!D37</f>
        <v>CONOCIMIENTO Y COMPRENSION GENERAL DE APOYO PARA EL NIVEL</v>
      </c>
      <c r="E4" s="60" t="str">
        <f>'3.Todas las competencia(Fuente'!E37</f>
        <v>COMPETENCIAS ASOCIADAS PARA EL NIVEL</v>
      </c>
      <c r="F4" s="444" t="str">
        <f>'3.Todas las competencia(Fuente'!F37</f>
        <v xml:space="preserve"> ASSESSMENT/CERTIFICATION EXAMPLES</v>
      </c>
      <c r="G4" s="444">
        <f>'3.Todas las competencia(Fuente'!G37</f>
        <v>0</v>
      </c>
      <c r="H4" s="444">
        <f>'3.Todas las competencia(Fuente'!H37</f>
        <v>0</v>
      </c>
    </row>
    <row r="5" spans="1:8" ht="165.75" customHeight="1" outlineLevel="3" x14ac:dyDescent="0.3">
      <c r="A5" s="63" t="str">
        <f>'3.Todas las competencia(Fuente'!A38</f>
        <v>ORG 4</v>
      </c>
      <c r="B5" s="63" t="str">
        <f>'3.Todas las competencia(Fuente'!B38</f>
        <v>LIDERAZGO Y DESARROLLO ORGANIZACIONAL.
NIVEL 4</v>
      </c>
      <c r="C5" s="109" t="str">
        <f>'3.Todas las competencia(Fuente'!C38</f>
        <v>Permitir el establecimiento de estructuras y sistemas para una efectiva y adecuada gobernanza y gestión del sistema de áreas protegidas.</v>
      </c>
      <c r="D5" s="191" t="str">
        <f>'3.Todas las competencia(Fuente'!D38</f>
        <v xml:space="preserve">●Legislación nacional, regulaciones y políticas organizacionales relativas a la gestión y administración de AP.
●Principios y prácticas de buena gobernanza y gestión.
●Mejores prácticas y ejemplos globales relevantes (p. Ej. a través de la UICN, Convenios, Programa de Trabajo en Áreas Protegidas de la CDB).
</v>
      </c>
      <c r="E5" s="192" t="str">
        <f>'3.Todas las competencia(Fuente'!E38</f>
        <v>HRM 4; FRM 4; PPP 4; ADR 4; CAC 4; TEC 2</v>
      </c>
      <c r="F5" s="193" t="str">
        <f>'3.Todas las competencia(Fuente'!F38</f>
        <v>EXAMPLE PERFORMANCE CRITERIA</v>
      </c>
      <c r="G5" s="193" t="str">
        <f>'3.Todas las competencia(Fuente'!G38</f>
        <v>EXAMPLE MEANS OF ASSESSMENT</v>
      </c>
      <c r="H5" s="194" t="str">
        <f>'3.Todas las competencia(Fuente'!H38</f>
        <v>RECOMMENDED PRIOR COMPETENCE REQUIREMENTS FOR THE LEVEL</v>
      </c>
    </row>
    <row r="6" spans="1:8" s="45" customFormat="1" ht="54" outlineLevel="4" x14ac:dyDescent="0.35">
      <c r="A6" s="4" t="str">
        <f>'3.Todas las competencia(Fuente'!A39</f>
        <v>Código</v>
      </c>
      <c r="B6" s="4" t="str">
        <f>'3.Todas las competencia(Fuente'!B39</f>
        <v>Declaración de la competencia. El individuo deberá ser capaz de:</v>
      </c>
      <c r="C6" s="114" t="str">
        <f>'3.Todas las competencia(Fuente'!C39</f>
        <v>Detalles, alcance y variaciones.
Una breve explicación de la competencia.</v>
      </c>
      <c r="D6" s="115" t="str">
        <f>'3.Todas las competencia(Fuente'!D39</f>
        <v>Principales requerimientos de conocimiento para la competencia.</v>
      </c>
      <c r="E6" s="71" t="str">
        <f>'3.Todas las competencia(Fuente'!E39</f>
        <v xml:space="preserve"> </v>
      </c>
      <c r="F6" s="158" t="str">
        <f>'3.Todas las competencia(Fuente'!F39</f>
        <v>Example performance criteria for certification</v>
      </c>
      <c r="G6" s="158" t="str">
        <f>'3.Todas las competencia(Fuente'!G39</f>
        <v>Example means of assessment</v>
      </c>
      <c r="H6" s="99" t="str">
        <f>'3.Todas las competencia(Fuente'!H39</f>
        <v>UNI; ORG 3; ADR 3; CAC 3</v>
      </c>
    </row>
    <row r="7" spans="1:8" ht="144" outlineLevel="4" x14ac:dyDescent="0.3">
      <c r="A7" s="19" t="str">
        <f>'3.Todas las competencia(Fuente'!A40</f>
        <v>ORG 4.1</v>
      </c>
      <c r="B7" s="82" t="str">
        <f>'3.Todas las competencia(Fuente'!B40</f>
        <v>Establecer un amplio sistema de estándares y prácticas para una gestión y administración efectiva y eficiente de las áeas protegidas.</v>
      </c>
      <c r="C7" s="6" t="str">
        <f>'3.Todas las competencia(Fuente'!C40</f>
        <v>●Definir metas y objetivos para fortalecer el sistema general degestión y administración de un sistema de AP, de acuerdo con la legislación nacional y las buenas prácticas internacionales.
●Desarrollar e introducir normas, estándares, procedimientos operativos normalizados y orientación técnica para garantizar una gestión eficaz de las APs (por ejemplo, para administración,gestión de recursos humanos, salud, seguridad, planificación dela gestión, etc.).
●Evaluar el desempeño y la efectividad de las administraciones de APs y apoyar a los directores de APs para implementar las medidas de mejora requeridas.</v>
      </c>
      <c r="D7" s="6" t="str">
        <f>'3.Todas las competencia(Fuente'!D40</f>
        <v>●Técnicas de análisis institucional (por ejemplo, identificación de visión y misión, análisis desituación, análisis de partes interesadas, análisis FODA, identificación de objetivos y prioridadesinstitucionales).
●Legislación nacional y normas institucionales, así como estándares de gestión y administración.
●Mejores prácticas para la gestión y administración de organizaciones</v>
      </c>
      <c r="E7" s="3">
        <f>'3.Todas las competencia(Fuente'!E40</f>
        <v>0</v>
      </c>
      <c r="F7" s="6" t="str">
        <f>'3.Todas las competencia(Fuente'!F40</f>
        <v>• Submit evidence of development and institutionalization of a range of effective policies, norms, standards and practices aimed at improving PA governance and management.
• Demonstrate supporting knowledge.</v>
      </c>
      <c r="G7" s="6" t="str">
        <f>'3.Todas las competencia(Fuente'!G40</f>
        <v>• Accreditation of prior qualifications and experience.
• Evidence portfolio assessment.</v>
      </c>
      <c r="H7" s="3">
        <f>'3.Todas las competencia(Fuente'!H40</f>
        <v>0</v>
      </c>
    </row>
    <row r="8" spans="1:8" ht="115.2" outlineLevel="4" x14ac:dyDescent="0.3">
      <c r="A8" s="19" t="str">
        <f>'3.Todas las competencia(Fuente'!A41</f>
        <v>ORG 4.2</v>
      </c>
      <c r="B8" s="82" t="str">
        <f>'3.Todas las competencia(Fuente'!B41</f>
        <v>Establecer sistemas amplios de mecanismos para la participación y buena gobernanza.</v>
      </c>
      <c r="C8" s="6" t="str">
        <f>'3.Todas las competencia(Fuente'!C41</f>
        <v>●Asegurar que los sistemas y procesos apropiados para la buena gobernanza se instituyan en un sistema de áreas protegidas.
●Asegurar que las partes interesadas estén oficialmente habilitadaspara participar en planificación y toma de decisiones, utilizandouna gama de técnicas apropiadas para la consulta y la gestión colaborativa.
–En áreas protegidas individuales en el sistema.
–A nivel nacional.</v>
      </c>
      <c r="D8" s="6" t="str">
        <f>'3.Todas las competencia(Fuente'!D41</f>
        <v>●Legislación nacional e internacional, acuerdos y regulaciones sobre participación pública y transparencia.
●Principios y prácticas de participación.
●Principios y prácticas de buena gobernanza.
●Categorías de gobernanza de APs de la UICN.</v>
      </c>
      <c r="E8" s="3">
        <f>'3.Todas las competencia(Fuente'!E41</f>
        <v>0</v>
      </c>
      <c r="F8" s="6" t="str">
        <f>'3.Todas las competencia(Fuente'!F41</f>
        <v>• Submit evidence of etablishment and institutionalization of effective mechanims for participation and good governance.
• Demonstrate supporting knowledge.</v>
      </c>
      <c r="G8" s="6" t="str">
        <f>'3.Todas las competencia(Fuente'!G41</f>
        <v>• Accreditation of prior qualifications and experience.
• Evidence portfolio assessment.</v>
      </c>
      <c r="H8" s="3">
        <f>'3.Todas las competencia(Fuente'!H41</f>
        <v>0</v>
      </c>
    </row>
    <row r="9" spans="1:8" ht="89.25" customHeight="1" outlineLevel="4" x14ac:dyDescent="0.3">
      <c r="A9" s="19" t="str">
        <f>'3.Todas las competencia(Fuente'!A42</f>
        <v>ORG 4.3</v>
      </c>
      <c r="B9" s="82" t="str">
        <f>'3.Todas las competencia(Fuente'!B42</f>
        <v>Construir capacidad organizacional de las autoridades de áreas protegidas para la gestión y gobernanza.</v>
      </c>
      <c r="C9" s="6" t="str">
        <f>'3.Todas las competencia(Fuente'!C42</f>
        <v>●Asegurar que la autoridad central tenga el personal, los recursos y la capacidad técnica para cumplir sus funciones (por ejemplo, proporcionando supervisión y monitoreo de un sistema de áreas protegidas, proporcionando orientación y apoyo actualizados para directores y personal, gestionando información relacionada con la planificación y gestión del sistema, desarollando políticas y legislación).
●Identificar las necesidades de capacidad organizativa de las áeas protegidas dentro del sistema.
●Desarrollar normas y estándares para una adecuada capacidad organizativa de las áreas protegidas.
●Identificar fuentes de apoyo y cabildeo para generar mejoras.
●Ver también HRM 4 y FRM 4.</v>
      </c>
      <c r="D9" s="6" t="str">
        <f>'3.Todas las competencia(Fuente'!D42</f>
        <v>●Riesgos e impactos potenciales para una gestión y administración efectiva.
●Procedimientos de planificación de contingencia</v>
      </c>
      <c r="E9" s="3">
        <f>'3.Todas las competencia(Fuente'!E42</f>
        <v>0</v>
      </c>
      <c r="F9" s="6" t="str">
        <f>'3.Todas las competencia(Fuente'!F42</f>
        <v>• Submit evidence of progress from an established baseline towards identified targets and overall improved resourcing of the PA system.</v>
      </c>
      <c r="G9" s="6" t="str">
        <f>'3.Todas las competencia(Fuente'!G42</f>
        <v>• Accreditation of prior qualifications and experience.
• Evidence portfolio assessment.</v>
      </c>
      <c r="H9" s="3">
        <f>'3.Todas las competencia(Fuente'!H42</f>
        <v>0</v>
      </c>
    </row>
    <row r="10" spans="1:8" ht="90" outlineLevel="4" x14ac:dyDescent="0.3">
      <c r="A10" s="19" t="str">
        <f>'3.Todas las competencia(Fuente'!A43</f>
        <v>ORG 4.4</v>
      </c>
      <c r="B10" s="82" t="str">
        <f>'3.Todas las competencia(Fuente'!B43</f>
        <v>Identificar y evalua.
riesgos para las instituciones de áreas protegidas e introducir
gestión de riesgos y medidas de
planificación decontingencias.</v>
      </c>
      <c r="C10" s="6" t="str">
        <f>'3.Todas las competencia(Fuente'!C43</f>
        <v>●Asegurar que se haya identificado los principales riesgos para elmanejo efectivo de un sistema de áreas protegidas, así como en APs individuales, además que se haya implementado estrategias y planes para abordarlos.
●Los riesgos pueden incluir incertidumbres financieras, fallasadministrativas, fallas de proyectos, responsabilidades legales, accidentes, etc.
●Garantizar una respuesta rápida a fallas administrativas mayores.</v>
      </c>
      <c r="D10" s="6" t="str">
        <f>'3.Todas las competencia(Fuente'!D43</f>
        <v>●Riesgos e impactos potenciales para una gestión y administración efectiva.
●Procedimientos de planificación de contingencia</v>
      </c>
      <c r="E10" s="3">
        <f>'3.Todas las competencia(Fuente'!E43</f>
        <v>0</v>
      </c>
      <c r="F10" s="6" t="str">
        <f>'3.Todas las competencia(Fuente'!F43</f>
        <v>• Submit a risk analysis and associated recommendations.
• Demonstrate supporting knowledge.</v>
      </c>
      <c r="G10" s="6" t="str">
        <f>'3.Todas las competencia(Fuente'!G43</f>
        <v>• Accreditation of prior qualifications and experience.
• Evidence portfolio assessment.</v>
      </c>
      <c r="H10" s="3">
        <f>'3.Todas las competencia(Fuente'!H43</f>
        <v>0</v>
      </c>
    </row>
    <row r="11" spans="1:8" ht="100.8" outlineLevel="4" x14ac:dyDescent="0.3">
      <c r="A11" s="19" t="str">
        <f>'3.Todas las competencia(Fuente'!A44</f>
        <v>ORG 4.5</v>
      </c>
      <c r="B11" s="82" t="str">
        <f>'3.Todas las competencia(Fuente'!B44</f>
        <v>Promover la adopción de nuevos enfoques, herramientas y técnicas para gestionar áreas protegidas en todo el sistema.</v>
      </c>
      <c r="C11" s="6" t="str">
        <f>'3.Todas las competencia(Fuente'!C44</f>
        <v>●Recopilar y difundir información y promover el conocimiento sobre los enfoques de “últimas” y “mejores prácticas” basadas en innovaciones, convenios y acuerdos nacionales e internacionales, directrices de la UICN, etc.
●Evaluar las necesidades y oportunidades para implementar nuevos enfoques que sean apropiados y asequibles.</v>
      </c>
      <c r="D11" s="6" t="str">
        <f>'3.Todas las competencia(Fuente'!D44</f>
        <v>●Últimos desarrollos en política nacional y legislación sobre AP, recursos naturales y sectores relacionados.
●Experiencias e informes de APs en el sistema.
●Últimos desarrollos en política internacional y mejores prácticas para el manejo de AP.</v>
      </c>
      <c r="E11" s="3">
        <f>'3.Todas las competencia(Fuente'!E44</f>
        <v>0</v>
      </c>
      <c r="F11" s="6" t="str">
        <f>'3.Todas las competencia(Fuente'!F44</f>
        <v>• Submit evidence of enabling adoption of a range of new practices and approaches across the PA system.
• Demonstrate supporting knowledge.</v>
      </c>
      <c r="G11" s="6" t="str">
        <f>'3.Todas las competencia(Fuente'!G44</f>
        <v>• Accreditation of prior qualifications and experience.
• Evidence portfolio assessment.</v>
      </c>
      <c r="H11" s="3">
        <f>'3.Todas las competencia(Fuente'!H44</f>
        <v>0</v>
      </c>
    </row>
    <row r="12" spans="1:8" ht="100.8" outlineLevel="4" x14ac:dyDescent="0.3">
      <c r="A12" s="19" t="str">
        <f>'3.Todas las competencia(Fuente'!A45</f>
        <v>ORG 4.6</v>
      </c>
      <c r="B12" s="82" t="str">
        <f>'3.Todas las competencia(Fuente'!B45</f>
        <v>Promover la adopción de nuevas tecnologías para el manejo de áreas protegidas a través del sistema.</v>
      </c>
      <c r="C12" s="6" t="str">
        <f>'3.Todas las competencia(Fuente'!C45</f>
        <v>●Recopilar y difundir información y promover nuevas tecnologías que apoyen el manejo de áreas protegidas.
●Evaluar las necesidades y oportunidades para desplegar nuevas tecnologías apropiadas, asequibles y sostenibles.</v>
      </c>
      <c r="D12" s="6" t="str">
        <f>'3.Todas las competencia(Fuente'!D45</f>
        <v>●Tecnologías disponibles y potenciales futuras que pueden apoyar el manejo de áreas protegidas.
●Actividades de gestión que podrían ser potencialmente asistidas por soluciones tecnológicas.
●Ventajas, desventajas, riesgos y beneficios desoluciones tecnológicas.</v>
      </c>
      <c r="E12" s="3">
        <f>'3.Todas las competencia(Fuente'!E45</f>
        <v>0</v>
      </c>
      <c r="F12" s="6" t="str">
        <f>'3.Todas las competencia(Fuente'!F45</f>
        <v>• Submit evidence of successful deployment of a range of effective technological solutions for PA management.
• Demonstrate supporting knowledge.</v>
      </c>
      <c r="G12" s="6" t="str">
        <f>'3.Todas las competencia(Fuente'!G45</f>
        <v>• Accreditation of prior qualifications and experience.
• Evidence portfolio assessment.</v>
      </c>
      <c r="H12" s="3">
        <f>'3.Todas las competencia(Fuente'!H45</f>
        <v>0</v>
      </c>
    </row>
    <row r="13" spans="1:8" ht="144" outlineLevel="4" x14ac:dyDescent="0.3">
      <c r="A13" s="19" t="str">
        <f>'3.Todas las competencia(Fuente'!A46</f>
        <v>ORG 4.7</v>
      </c>
      <c r="B13" s="82" t="str">
        <f>'3.Todas las competencia(Fuente'!B46</f>
        <v>Monitorear y revisar el desempeño y efectividad de las áreas protegidas en todo el sistema.</v>
      </c>
      <c r="C13" s="6" t="str">
        <f>'3.Todas las competencia(Fuente'!C46</f>
        <v>●Dirigir la recopilación y el análisis de informes de AP.
●Hacer uso de sistemas estándar de monitoreo y elaboración de informes (p. Ej. Herramienta de Seguimiento de Efectividad de la Gestión).
●Difundir estadísticas, análisis y conclusiones.
●Identificar y difundir lecciones apendidas y recomendaciones.</v>
      </c>
      <c r="D13" s="6" t="str">
        <f>'3.Todas las competencia(Fuente'!D46</f>
        <v>●Sistemas de monitoreo e informes utilizados por autoridades de AP.
●Enfoques y herramientas para medir el desempeño y efectividad de la gestión utilizando indicadores estándar.
●Métodos para la comunicación efectiva de resultados y retroalimentación.</v>
      </c>
      <c r="E13" s="3">
        <f>'3.Todas las competencia(Fuente'!E46</f>
        <v>0</v>
      </c>
      <c r="F13" s="6" t="str">
        <f>'3.Todas las competencia(Fuente'!F46</f>
        <v>• Submit an analysis and evaluation of annual reports from across the PA system and providing guidance and recommendations.
• Disseminate and discuss the findings with PA directors.
• Demonstrate supporting knowledge.</v>
      </c>
      <c r="G13" s="6" t="str">
        <f>'3.Todas las competencia(Fuente'!G46</f>
        <v>• Accreditation of prior qualifications and experience.
• Evidence portfolio assessment.</v>
      </c>
      <c r="H13" s="3">
        <f>'3.Todas las competencia(Fuente'!H46</f>
        <v>0</v>
      </c>
    </row>
    <row r="14" spans="1:8" ht="54" outlineLevel="2" x14ac:dyDescent="0.3">
      <c r="A14" s="58" t="str">
        <f>'3.Todas las competencia(Fuente'!A47</f>
        <v>CÓDIGO DE NIVEL</v>
      </c>
      <c r="B14" s="58" t="str">
        <f>'3.Todas las competencia(Fuente'!B47</f>
        <v xml:space="preserve">NOMBRE DEL NIVEL </v>
      </c>
      <c r="C14" s="108" t="str">
        <f>'3.Todas las competencia(Fuente'!C47</f>
        <v>COMPETENCIA GENERAL PARA EL NIVEL</v>
      </c>
      <c r="D14" s="108" t="str">
        <f>'3.Todas las competencia(Fuente'!D47</f>
        <v>CONOCIMIENTO Y COMPRENSION GENERAL DE APOYO PARA EL NIVEL</v>
      </c>
      <c r="E14" s="60" t="str">
        <f>'3.Todas las competencia(Fuente'!E47</f>
        <v>COMPETENCIAS ASOCIADAS PARA EL NIVEL</v>
      </c>
      <c r="F14" s="444" t="str">
        <f>'3.Todas las competencia(Fuente'!F47</f>
        <v xml:space="preserve"> ASSESSMENT/CERTIFICATION EXAMPLES</v>
      </c>
      <c r="G14" s="444">
        <f>'3.Todas las competencia(Fuente'!G47</f>
        <v>0</v>
      </c>
      <c r="H14" s="444">
        <f>'3.Todas las competencia(Fuente'!H47</f>
        <v>0</v>
      </c>
    </row>
    <row r="15" spans="1:8" ht="126" customHeight="1" outlineLevel="3" x14ac:dyDescent="0.3">
      <c r="A15" s="63" t="str">
        <f>'3.Todas las competencia(Fuente'!A48</f>
        <v>ORG 3</v>
      </c>
      <c r="B15" s="63" t="str">
        <f>'3.Todas las competencia(Fuente'!B48</f>
        <v>LIDERAZGO Y DESARROLLO ORGANIZACIONAL.
NIVEL 3</v>
      </c>
      <c r="C15" s="109" t="str">
        <f>'3.Todas las competencia(Fuente'!C48</f>
        <v>Proporcionar dirección estratégica y efectiva, liderazgo y gestión de un área protegida.</v>
      </c>
      <c r="D15" s="110" t="str">
        <f>'3.Todas las competencia(Fuente'!D48</f>
        <v xml:space="preserve">●Legislación y política organizacional y procedimientos de gestión y administración.
●Principios y prácticas de desarrollo organizacional
●Principios y prácticas de buena gobernanza,
●Participación y construcción de alianzas.
</v>
      </c>
      <c r="E15" s="65" t="str">
        <f>'3.Todas las competencia(Fuente'!E48</f>
        <v xml:space="preserve"> HRM 3; FRP 3; PPP 3; ADR 3; CAC 3; TEC 2</v>
      </c>
      <c r="F15" s="156" t="str">
        <f>'3.Todas las competencia(Fuente'!F48</f>
        <v>EXAMPLE PERFORMANCE CRITERIA</v>
      </c>
      <c r="G15" s="156" t="str">
        <f>'3.Todas las competencia(Fuente'!G48</f>
        <v>EXAMPLE MEANS OF ASSESSMENT</v>
      </c>
      <c r="H15" s="61" t="str">
        <f>'3.Todas las competencia(Fuente'!H48</f>
        <v>RECOMMENDED PRIOR COMPETENCE REQUIREMENTS FOR THE LEVEL</v>
      </c>
    </row>
    <row r="16" spans="1:8" ht="64.5" customHeight="1" outlineLevel="4" x14ac:dyDescent="0.35">
      <c r="A16" s="4" t="str">
        <f>'3.Todas las competencia(Fuente'!A49</f>
        <v>Código</v>
      </c>
      <c r="B16" s="4" t="str">
        <f>'3.Todas las competencia(Fuente'!B49</f>
        <v>Declaración de la competencia. El individuo deberá ser capaz de:</v>
      </c>
      <c r="C16" s="114" t="str">
        <f>'3.Todas las competencia(Fuente'!C49</f>
        <v>Detalles, alcance y variaciones.
Una breve explicación de la competencia.</v>
      </c>
      <c r="D16" s="115" t="str">
        <f>'3.Todas las competencia(Fuente'!D49</f>
        <v>Principales requerimientos de conocimiento para la competencia.</v>
      </c>
      <c r="E16" s="71" t="str">
        <f>'3.Todas las competencia(Fuente'!E49</f>
        <v xml:space="preserve"> </v>
      </c>
      <c r="F16" s="159" t="str">
        <f>'3.Todas las competencia(Fuente'!F49</f>
        <v>Example performance criteria for certification</v>
      </c>
      <c r="G16" s="160" t="str">
        <f>'3.Todas las competencia(Fuente'!G49</f>
        <v>Example means of assessment</v>
      </c>
      <c r="H16" s="34" t="str">
        <f>'3.Todas las competencia(Fuente'!H49</f>
        <v>UNI; HRM 2; FRM 2; ADR 2; CAC 2</v>
      </c>
    </row>
    <row r="17" spans="1:8" ht="102.75" customHeight="1" outlineLevel="4" x14ac:dyDescent="0.3">
      <c r="A17" s="19" t="str">
        <f>'3.Todas las competencia(Fuente'!A50</f>
        <v>ORG 3.1</v>
      </c>
      <c r="B17" s="82" t="str">
        <f>'3.Todas las competencia(Fuente'!B50</f>
        <v>Construir la capacidad organizativa para la gestión de un área protegida.</v>
      </c>
      <c r="C17" s="6" t="str">
        <f>'3.Todas las competencia(Fuente'!C50</f>
        <v>●Trabajar efectivamente hacia objetivos claramente identificados yjustificados para mejorar la capacidad organizacional (gobenanza, estructura de gestión y estilo, estrategias y planes, recursos humanos, procesos y sistemas, instalaciones y recursos).
●Identificar y asegurar el apoyo para mejorar la capacidadorganizacional.
●Monitorear el desempeño de la organización.
●Ver también FRM 3, HRM 3.</v>
      </c>
      <c r="D17" s="6" t="str">
        <f>'3.Todas las competencia(Fuente'!D50</f>
        <v>●Principios y prácticas para el desarrollo de la capacidad organizacional.
●Políticas y prácticas nacionales para la administración y dotación de recursos de AP.
●Detalles del plan de gestión del AP, plan de personal, plan de negocios.
●Opciones para asegurar recursos y mejorar capacidad.</v>
      </c>
      <c r="E17" s="6">
        <f>'3.Todas las competencia(Fuente'!E50</f>
        <v>0</v>
      </c>
      <c r="F17" s="10" t="str">
        <f>'3.Todas las competencia(Fuente'!F50</f>
        <v>• Submit evidence of progress from an established baseline towards identified targets and overall improved capability and capacity of a PA.</v>
      </c>
      <c r="G17" s="10" t="str">
        <f>'3.Todas las competencia(Fuente'!G50</f>
        <v>• Accreditation of prior qualifications and experience.
• Evidence portfolio assessment.</v>
      </c>
      <c r="H17" s="10">
        <f>'3.Todas las competencia(Fuente'!H50</f>
        <v>0</v>
      </c>
    </row>
    <row r="18" spans="1:8" ht="72" outlineLevel="4" x14ac:dyDescent="0.3">
      <c r="A18" s="19" t="str">
        <f>'3.Todas las competencia(Fuente'!A51</f>
        <v>ORG 3.2</v>
      </c>
      <c r="B18" s="82" t="str">
        <f>'3.Todas las competencia(Fuente'!B51</f>
        <v>Establecer procedimientos para la gestión estratégica, planificada y adaptativa deun área protegida.</v>
      </c>
      <c r="C18" s="6" t="str">
        <f>'3.Todas las competencia(Fuente'!C51</f>
        <v>●Adoptar un enfoque estratégico, estructurado y planificado para lagestión (en oposición a la gestión ad hoc y pasiva / reactiva).
●Preparar y adoptar estrategias de gestión y planes operativos.
●Establecer medios para revisiones periódicas de la eficacia yeficiencia de la gestión, y de la adopción de pogramas planificadosde gestión.</v>
      </c>
      <c r="D18" s="6" t="str">
        <f>'3.Todas las competencia(Fuente'!D51</f>
        <v>●Planificación estratégica y de gestión
●Principios y prácticas del manejo adaptativo.</v>
      </c>
      <c r="E18" s="6">
        <f>'3.Todas las competencia(Fuente'!E51</f>
        <v>0</v>
      </c>
      <c r="F18" s="10" t="str">
        <f>'3.Todas las competencia(Fuente'!F51</f>
        <v>• Submit evidence of existence and operation of adaptive, results oriented management based on detailed strategies and plans.</v>
      </c>
      <c r="G18" s="10" t="str">
        <f>'3.Todas las competencia(Fuente'!G51</f>
        <v>• Accreditation of prior qualifications and experience.
• Evidence portfolio assessment.</v>
      </c>
      <c r="H18" s="10">
        <f>'3.Todas las competencia(Fuente'!H51</f>
        <v>0</v>
      </c>
    </row>
    <row r="19" spans="1:8" ht="72" outlineLevel="4" x14ac:dyDescent="0.3">
      <c r="A19" s="19" t="str">
        <f>'3.Todas las competencia(Fuente'!A52</f>
        <v>ORG 3.3</v>
      </c>
      <c r="B19" s="82" t="str">
        <f>'3.Todas las competencia(Fuente'!B52</f>
        <v>Establecer una planificación y monitoeo regular y sistemático de las actividades de gestión.</v>
      </c>
      <c r="C19" s="6" t="str">
        <f>'3.Todas las competencia(Fuente'!C52</f>
        <v>●Preparar planes de trabajo regulares y periódicos (p. ej. anuales) para la implementación de estrategias, planes y proyectos.
●Asignar racionalmente los recursos para la implementación de planes de trabajo.
●Dar seguimiento a la finalización de los planes</v>
      </c>
      <c r="D19" s="6" t="str">
        <f>'3.Todas las competencia(Fuente'!D52</f>
        <v>●Planificación estratégica y de gestión
●Técnicas y formatos de planificación del trabajo
●Personal y recursos disponibles para las actividades.</v>
      </c>
      <c r="E19" s="6">
        <f>'3.Todas las competencia(Fuente'!E52</f>
        <v>0</v>
      </c>
      <c r="F19" s="10" t="str">
        <f>'3.Todas las competencia(Fuente'!F52</f>
        <v xml:space="preserve">• Submit evidence of preparation of periodic work plans and allocation of resources for implementation. </v>
      </c>
      <c r="G19" s="10" t="str">
        <f>'3.Todas las competencia(Fuente'!G52</f>
        <v>• Accreditation of prior qualifications and experience.
• Evidence portfolio assessment.</v>
      </c>
      <c r="H19" s="10">
        <f>'3.Todas las competencia(Fuente'!H52</f>
        <v>0</v>
      </c>
    </row>
    <row r="20" spans="1:8" ht="172.8" outlineLevel="4" x14ac:dyDescent="0.3">
      <c r="A20" s="19" t="str">
        <f>'3.Todas las competencia(Fuente'!A53</f>
        <v>ORG 3.4</v>
      </c>
      <c r="B20" s="82" t="str">
        <f>'3.Todas las competencia(Fuente'!B53</f>
        <v>Establecer sistemas y procedimientos para asegurar altos estándares de ética y conducta entre el personal y socios.</v>
      </c>
      <c r="C20" s="6" t="str">
        <f>'3.Todas las competencia(Fuente'!C53</f>
        <v>●Tomar medidas positivas para evitar, prevenir y controlar comportamientos ilegales y / o deshonestos, así como la corrupción dentro de la institución y en sus relaciones con los demás.
●Tomar medidas positivas para garantizar que el personal y los socios se comporten adecuadamente y respeten los derechos humanos y la dignidad.
●Tomar las medidas adecuadas para investigar problemas y responder cuando sea necesario.
●Apoyar al personal y socios en la presentación de informes y abordar actividades ilegales / deshonestas / poco éticas.</v>
      </c>
      <c r="D20" s="6" t="str">
        <f>'3.Todas las competencia(Fuente'!D53</f>
        <v>●Formas comunes de conductas deshonestas / ilegales que pueden afectar al AP, su personal y sus socios.
●Legislación nacional e internacional y principios sobre corrupción y derechos humanos.
●Métodos para prevenir / evitar / controlar comportamientos deshonestos / ilegales.</v>
      </c>
      <c r="E20" s="6">
        <f>'3.Todas las competencia(Fuente'!E53</f>
        <v>0</v>
      </c>
      <c r="F20" s="10" t="str">
        <f>'3.Todas las competencia(Fuente'!F53</f>
        <v>• Submit evidence of comprehensive and positive measures taken for identifying main risks for illegal/dishonest and unethical behaviour, making clear the position of the PA administration and responding as appropriate when necessary.
• Demonstrate supporting knowledge.</v>
      </c>
      <c r="G20" s="10" t="str">
        <f>'3.Todas las competencia(Fuente'!G53</f>
        <v>• Accreditation of prior qualifications and experience.
• Evidence portfolio assessment.</v>
      </c>
      <c r="H20" s="10">
        <f>'3.Todas las competencia(Fuente'!H53</f>
        <v>0</v>
      </c>
    </row>
    <row r="21" spans="1:8" ht="126.75" customHeight="1" outlineLevel="4" x14ac:dyDescent="0.3">
      <c r="A21" s="19" t="str">
        <f>'3.Todas las competencia(Fuente'!A54</f>
        <v>ORG 3.5</v>
      </c>
      <c r="B21" s="82" t="str">
        <f>'3.Todas las competencia(Fuente'!B54</f>
        <v>Construir redes y desarrollar relaciones colaborativas con otras organizaciones.</v>
      </c>
      <c r="C21" s="6" t="str">
        <f>'3.Todas las competencia(Fuente'!C54</f>
        <v>●Adoptar un enfoque de gestión “de mirada hacia afuera”.
●Identificar socios ente AP, autoridades, agencias, organizaciones comunitarias, sociedad civil y el sector privado.
●Mantener redes y desarrollar una cooperación adecuada.
●Negociar acuerdos locales para apoyar la gestión de un área protegida (por ejemplo, con empresas, propietarios locales, usuarios, ocupantes, gestores, comunidades locales, autoridades locales, ONG, etc.).</v>
      </c>
      <c r="D21" s="6" t="str">
        <f>'3.Todas las competencia(Fuente'!D54</f>
        <v>●La gama completa de partes interesadas en el AP.
●Los mandatos, funciones, roles y derechos de todas las instituciones de relevancia.
●Los derechos, necesidades y prioridades del AP.
●Métodos de comunicación, redes y construcción de alianzas.</v>
      </c>
      <c r="E21" s="6">
        <f>'3.Todas las competencia(Fuente'!E54</f>
        <v>0</v>
      </c>
      <c r="F21" s="10" t="str">
        <f>'3.Todas las competencia(Fuente'!F54</f>
        <v>• Submit evidence that the protected area has identified all stakeholders, is well networked with them and takes steps to collaborate with them on issues of common interest.
• Demonstrate supporting knowledge.</v>
      </c>
      <c r="G21" s="10" t="str">
        <f>'3.Todas las competencia(Fuente'!G54</f>
        <v>• Accreditation of prior qualifications and experience.
• Evidence portfolio assessment.</v>
      </c>
      <c r="H21" s="10">
        <f>'3.Todas las competencia(Fuente'!H54</f>
        <v>0</v>
      </c>
    </row>
    <row r="22" spans="1:8" ht="172.8" outlineLevel="4" x14ac:dyDescent="0.3">
      <c r="A22" s="19" t="str">
        <f>'3.Todas las competencia(Fuente'!A55</f>
        <v>ORG 3.6</v>
      </c>
      <c r="B22" s="82" t="str">
        <f>'3.Todas las competencia(Fuente'!B55</f>
        <v>Asegurar el establecimiento e implementación de la participación y la buena gobernanza.</v>
      </c>
      <c r="C22" s="6" t="str">
        <f>'3.Todas las competencia(Fuente'!C55</f>
        <v>●Crear (en consulta con las partes interesadas de las AP, incluidas las comunidades locales) estructuras y procesos adecuados que establezcan y formalicen sus derechos a participar en la gestión.
●Establecer mecanismos para que las comunidades de las AP, participen en la toma de decisiones y la evaluación de la gestión de un área protegida y para abordar inquietudes y conflictos
●Establecer mecanismos para que el personal del AP participe en los procesos de planificación, toma de decisiones y evaluación
●Garantizar la transparencia en los procesos de planificación, toma dedecisiones y evaluación.
●Introducir formas acordadas de cogestión, gestión delegada, establecimiento de zonas de amortiguamiento, zonas conservadas por la comunidad, etc.</v>
      </c>
      <c r="D22" s="6" t="str">
        <f>'3.Todas las competencia(Fuente'!D55</f>
        <v>●La gama completa de partes interesadas en el AP.
●Principios y prácticas de participación y diversas formas de gobernanza participativa.
●Tipos de gobernanza de la UICN.</v>
      </c>
      <c r="E22" s="6">
        <f>'3.Todas las competencia(Fuente'!E55</f>
        <v>0</v>
      </c>
      <c r="F22" s="10" t="str">
        <f>'3.Todas las competencia(Fuente'!F55</f>
        <v>• Submit evidence of effective functioning of participatory planning and consultation in the PA.
• Submit evidence of the successful introduction of co management (or similar) in at least part of the PA.
• Demonstrate supporting knowledge.</v>
      </c>
      <c r="G22" s="10" t="str">
        <f>'3.Todas las competencia(Fuente'!G55</f>
        <v>• Accreditation of prior qualifications and experience.
• Evidence portfolio assessment.</v>
      </c>
      <c r="H22" s="10">
        <f>'3.Todas las competencia(Fuente'!H55</f>
        <v>0</v>
      </c>
    </row>
    <row r="23" spans="1:8" ht="143.25" customHeight="1" outlineLevel="4" x14ac:dyDescent="0.3">
      <c r="A23" s="19" t="str">
        <f>'3.Todas las competencia(Fuente'!A56</f>
        <v>ORG 3.7</v>
      </c>
      <c r="B23" s="82" t="str">
        <f>'3.Todas las competencia(Fuente'!B56</f>
        <v>Establecer sistemas y procedimientos para asegurar la salud y seguridad en un área protegida.</v>
      </c>
      <c r="C23" s="6" t="str">
        <f>'3.Todas las competencia(Fuente'!C56</f>
        <v>●Mantener y monitorear la salud y la seguridad de todo el personal bajo la responsabilidad de la administración de un área protegida.
●Mantener y controlar la salud y la seguridad de los visitantes, usuarios y comunidades de las AP.
●Verificar que la infraestructura y el equipo estén potegidos y que las medidas de seguridad se hayan implementado.
●Introducir planes de contingencia para emergencias y desastres.
●Asegurar que existan formas apropiadas de seguros.
●Ver también HRM 3.</v>
      </c>
      <c r="D23" s="6" t="str">
        <f>'3.Todas las competencia(Fuente'!D56</f>
        <v>●Legislación relevante para la salud, la seguridad y la protección.
●Salud, seguridad y técnicas para su auditoría.
●Mejores prácticas para la salud, la seguridad y la protección.
●Principales amenazas a la salud y la seguridad.
●Opciones de seguros y compensaciones.</v>
      </c>
      <c r="E23" s="6">
        <f>'3.Todas las competencia(Fuente'!E56</f>
        <v>0</v>
      </c>
      <c r="F23" s="10" t="str">
        <f>'3.Todas las competencia(Fuente'!F56</f>
        <v>• Submit evidence of comprehensive and positive measures taken for identifying risks and monitoring and maintaining health, safety and security in the PA.
• Demonstrate supporting knowledge.</v>
      </c>
      <c r="G23" s="10" t="str">
        <f>'3.Todas las competencia(Fuente'!G56</f>
        <v>• Accreditation of prior qualifications and experience.
• Evidence portfolio assessment.</v>
      </c>
      <c r="H23" s="10">
        <f>'3.Todas las competencia(Fuente'!H56</f>
        <v>0</v>
      </c>
    </row>
    <row r="24" spans="1:8" ht="187.2" outlineLevel="4" x14ac:dyDescent="0.3">
      <c r="A24" s="19" t="str">
        <f>'3.Todas las competencia(Fuente'!A57</f>
        <v>ORG 3.8</v>
      </c>
      <c r="B24" s="82" t="str">
        <f>'3.Todas las competencia(Fuente'!B57</f>
        <v>Promover e implementar cambios e innovación en el manejo de áreas protegidas.</v>
      </c>
      <c r="C24" s="6" t="str">
        <f>'3.Todas las competencia(Fuente'!C57</f>
        <v>●Habilitar y promover la identificación, desarollo e introducción de nuevos enfoques, así como prácticas de gestión, basado en las mejores prácticas en otros lugares y en las lecciones de gestión de algún área protegida.
●Promover la adopción y el uso de nuevas tecnologías disponibles para apoyar la gestión de un área protegida.
●Dirigir un área protegida a través de procesos de cambio administrativos y organizacional.</v>
      </c>
      <c r="D24" s="6" t="str">
        <f>'3.Todas las competencia(Fuente'!D57</f>
        <v>●Últimas leyes y regulaciones relevantes para la gestión del AP.
●Resultados de investigaciones, proyectos, actividades en otras APs e instituciones.
●Mejores prácticas y experiencias internacionales.
●Nuevas herramientas y tecnologías que puedan apoyar la gestión de APs.
●Principios de gestión del cambio.</v>
      </c>
      <c r="E24" s="6">
        <f>'3.Todas las competencia(Fuente'!E57</f>
        <v>0</v>
      </c>
      <c r="F24" s="10" t="str">
        <f>'3.Todas las competencia(Fuente'!F57</f>
        <v>• Submit evidence that the institution takes steps to remain informed and updated on new requirements approaches and innovations, that personnel and partners are enabled to propose new approaches and ideas and that these are introduced into management of the PA.
• Demonstrate supporting knowledge.</v>
      </c>
      <c r="G24" s="10" t="str">
        <f>'3.Todas las competencia(Fuente'!G57</f>
        <v>• Accreditation of prior qualifications and experience.
• Evidence portfolio assessment.</v>
      </c>
      <c r="H24" s="10">
        <f>'3.Todas las competencia(Fuente'!H57</f>
        <v>0</v>
      </c>
    </row>
    <row r="25" spans="1:8" ht="129.6" outlineLevel="4" x14ac:dyDescent="0.3">
      <c r="A25" s="19" t="str">
        <f>'3.Todas las competencia(Fuente'!A58</f>
        <v>ORG 3.9</v>
      </c>
      <c r="B25" s="82" t="str">
        <f>'3.Todas las competencia(Fuente'!B58</f>
        <v>Garantizar el manejo efectivo de la información y el conocimiento.</v>
      </c>
      <c r="C25" s="6" t="str">
        <f>'3.Todas las competencia(Fuente'!C58</f>
        <v>●Capturar, desarrollar, intercambiar y usar efectivamente la información y el conocimiento adquirido por la institución, su personal y las partes interesadas.
●Mantener registros de información actualizados, organizados, seguros y respaldados.
●Promover el intercambio y el uso del conocimiento.
●Hacer uso del conocimiento en la planificación,la toma de decisiones y la gestión adaptativa.</v>
      </c>
      <c r="D25" s="6" t="str">
        <f>'3.Todas las competencia(Fuente'!D58</f>
        <v>●Principios y práctica del manejo de conocimiento y datos.
●Protocolos de información de seguridad.
●Requisitos legales para la gestión de datos, acceso y uso.
●Sistemas de almacenamiento y recuperación de información.</v>
      </c>
      <c r="E25" s="6">
        <f>'3.Todas las competencia(Fuente'!E58</f>
        <v>0</v>
      </c>
      <c r="F25" s="10" t="str">
        <f>'3.Todas las competencia(Fuente'!F58</f>
        <v>• Submit evidence of establishment of an efficient system of information collation, storage and retrieval that is used to support management decisions.
• Demonstrate supporting knowledge.</v>
      </c>
      <c r="G25" s="10" t="str">
        <f>'3.Todas las competencia(Fuente'!G58</f>
        <v>• Accreditation of prior qualifications and experience.
• Evidence portfolio assessment.</v>
      </c>
      <c r="H25" s="10">
        <f>'3.Todas las competencia(Fuente'!H58</f>
        <v>0</v>
      </c>
    </row>
    <row r="26" spans="1:8" ht="86.4" outlineLevel="4" x14ac:dyDescent="0.3">
      <c r="A26" s="19" t="str">
        <f>'3.Todas las competencia(Fuente'!A59</f>
        <v>ORG 3.10</v>
      </c>
      <c r="B26" s="82" t="str">
        <f>'3.Todas las competencia(Fuente'!B59</f>
        <v>Asegurar el reconocimiento certificado que garantic la calidad de gestión de un área protegida.</v>
      </c>
      <c r="C26" s="6" t="str">
        <f>'3.Todas las competencia(Fuente'!C59</f>
        <v>●Adquirir un estándar de calidad garantizado y reconocido (por ejemplo, ISO 9000, (Gestión de calidad), ISO 14000 (Gestión medioambiental), ISO 24000 (Responsabilidad social), Lista Verde de la UICN).</v>
      </c>
      <c r="D26" s="6" t="str">
        <f>'3.Todas las competencia(Fuente'!D59</f>
        <v>●Variedad de criterios y procesos de calidad.</v>
      </c>
      <c r="E26" s="6">
        <f>'3.Todas las competencia(Fuente'!E59</f>
        <v>0</v>
      </c>
      <c r="F26" s="10" t="str">
        <f>'3.Todas las competencia(Fuente'!F59</f>
        <v>• Achieve an independently verified and widely recognised quality assurance standard.
• Demonstrate supporting knowledge.</v>
      </c>
      <c r="G26" s="10" t="str">
        <f>'3.Todas las competencia(Fuente'!G59</f>
        <v>• Accreditation of prior qualifications and experience.
• Evidence portfolio assessment.</v>
      </c>
      <c r="H26" s="10">
        <f>'3.Todas las competencia(Fuente'!H59</f>
        <v>0</v>
      </c>
    </row>
  </sheetData>
  <sheetProtection algorithmName="SHA-512" hashValue="BEeSGoZNC91QBkM+d1dtjIK7WkLM9xnTvtsB44jetL/n+tsESlquDt+3Vc90F6WpVrQE94qLzUGBg24z6OKBww==" saltValue="MrXjYsMwG4fvDz2P/m1uNQ==" spinCount="100000" sheet="1" objects="1" scenarios="1" autoFilter="0"/>
  <mergeCells count="4">
    <mergeCell ref="F1:H1"/>
    <mergeCell ref="F4:H4"/>
    <mergeCell ref="F14:H14"/>
    <mergeCell ref="A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H31"/>
  <sheetViews>
    <sheetView showZeros="0" topLeftCell="A25" zoomScale="50" zoomScaleNormal="50" workbookViewId="0">
      <selection sqref="A1:E1"/>
    </sheetView>
  </sheetViews>
  <sheetFormatPr defaultColWidth="9.109375" defaultRowHeight="14.4" outlineLevelRow="4" outlineLevelCol="2" x14ac:dyDescent="0.3"/>
  <cols>
    <col min="1" max="1" width="20" customWidth="1"/>
    <col min="2" max="2" width="58.21875" customWidth="1"/>
    <col min="3" max="3" width="69.88671875" customWidth="1" outlineLevel="1"/>
    <col min="4" max="4" width="49.109375" customWidth="1" outlineLevel="1"/>
    <col min="5" max="5" width="26.109375" customWidth="1" outlineLevel="1"/>
    <col min="6" max="6" width="25" customWidth="1" outlineLevel="1"/>
    <col min="7" max="8" width="41.5546875" customWidth="1" outlineLevel="2"/>
  </cols>
  <sheetData>
    <row r="1" spans="1:8" ht="52.5" customHeight="1" x14ac:dyDescent="0.3">
      <c r="A1" s="445" t="str">
        <f>'3.Todas las competencia(Fuente'!A1</f>
        <v>COMPETENCIAS GLOBALES PARA ÁREAS PROTEGIDAS</v>
      </c>
      <c r="B1" s="446"/>
      <c r="C1" s="446"/>
      <c r="D1" s="446"/>
      <c r="E1" s="447"/>
      <c r="F1" s="452" t="str">
        <f>'3.Todas las competencia(Fuente'!F1</f>
        <v>GLOBAL PROTECTED AREA COMPETENCES
ASSESSMENT AND CERTIFICATION EXAMPLES</v>
      </c>
      <c r="G1" s="453"/>
      <c r="H1" s="453"/>
    </row>
    <row r="2" spans="1:8" ht="72.75" customHeight="1" outlineLevel="1" x14ac:dyDescent="0.3">
      <c r="A2" s="28" t="str">
        <f>'3.Todas las competencia(Fuente'!A2</f>
        <v>GRUPO</v>
      </c>
      <c r="B2" s="28" t="str">
        <f>'3.Todas las competencia(Fuente'!B2</f>
        <v>A. PLANIFICACIÓN, GESTIÓN Y ADMINISTRACIÓN</v>
      </c>
      <c r="C2" s="104" t="str">
        <f>'3.Todas las competencia(Fuente'!C2</f>
        <v>Planificación, manejo y administración de áreas protegidas.</v>
      </c>
      <c r="D2" s="105">
        <f>'3.Todas las competencia(Fuente'!D2</f>
        <v>0</v>
      </c>
      <c r="E2" s="59">
        <f>'3.Todas las competencia(Fuente'!E2</f>
        <v>0</v>
      </c>
      <c r="F2" s="154" t="str">
        <f>'3.Todas las competencia(Fuente'!F2</f>
        <v xml:space="preserve">Not  translated </v>
      </c>
      <c r="G2" s="154" t="str">
        <f>'3.Todas las competencia(Fuente'!G2</f>
        <v xml:space="preserve">Not  translated </v>
      </c>
      <c r="H2" s="74" t="str">
        <f>'3.Todas las competencia(Fuente'!H2</f>
        <v xml:space="preserve">Not  translated </v>
      </c>
    </row>
    <row r="3" spans="1:8" s="70" customFormat="1" ht="57" customHeight="1" outlineLevel="2" x14ac:dyDescent="0.4">
      <c r="A3" s="68" t="str">
        <f>'3.Todas las competencia(Fuente'!A60</f>
        <v>CATEGORÍA</v>
      </c>
      <c r="B3" s="68" t="str">
        <f>'3.Todas las competencia(Fuente'!B60</f>
        <v>HRM. GESTIÓN DE RECURSOS HUMANOS</v>
      </c>
      <c r="C3" s="106" t="str">
        <f>'3.Todas las competencia(Fuente'!C60</f>
        <v>Establecer una fuerza laboral para áreas protegidas que sea adecuada, competente, bien administrada y apoyada.</v>
      </c>
      <c r="D3" s="107" t="str">
        <f>'3.Todas las competencia(Fuente'!D60</f>
        <v xml:space="preserve"> </v>
      </c>
      <c r="E3" s="69">
        <f>'3.Todas las competencia(Fuente'!E60</f>
        <v>0</v>
      </c>
      <c r="F3" s="161">
        <f>'3.Todas las competencia(Fuente'!F60</f>
        <v>0</v>
      </c>
      <c r="G3" s="162">
        <f>'3.Todas las competencia(Fuente'!G60</f>
        <v>0</v>
      </c>
      <c r="H3" s="76">
        <f>'3.Todas las competencia(Fuente'!H60</f>
        <v>0</v>
      </c>
    </row>
    <row r="4" spans="1:8" ht="49.5" customHeight="1" outlineLevel="4" x14ac:dyDescent="0.3">
      <c r="A4" s="58" t="str">
        <f>'3.Todas las competencia(Fuente'!A61</f>
        <v>CÓDIGO DE NIVEL</v>
      </c>
      <c r="B4" s="58" t="str">
        <f>'3.Todas las competencia(Fuente'!B61</f>
        <v xml:space="preserve">NOMBRE DEL NIVEL </v>
      </c>
      <c r="C4" s="108" t="str">
        <f>'3.Todas las competencia(Fuente'!C61</f>
        <v>COMPETENCIA GENERAL PARA EL NIVEL</v>
      </c>
      <c r="D4" s="108" t="str">
        <f>'3.Todas las competencia(Fuente'!D61</f>
        <v>CONOCIMIENTO Y COMPRENSION GENERAL DE APOYO PARA EL NIVEL</v>
      </c>
      <c r="E4" s="60" t="str">
        <f>'3.Todas las competencia(Fuente'!E61</f>
        <v>COMPETENCIAS ASOCIADAS PARA EL NIVEL</v>
      </c>
      <c r="F4" s="448" t="str">
        <f>'3.Todas las competencia(Fuente'!F61</f>
        <v xml:space="preserve"> ASSESSMENT/CERTIFICATION EXAMPLES</v>
      </c>
      <c r="G4" s="449">
        <f>'3.Todas las competencia(Fuente'!G61</f>
        <v>0</v>
      </c>
      <c r="H4" s="449">
        <f>'3.Todas las competencia(Fuente'!H61</f>
        <v>0</v>
      </c>
    </row>
    <row r="5" spans="1:8" ht="140.4" outlineLevel="3" x14ac:dyDescent="0.3">
      <c r="A5" s="63" t="str">
        <f>'3.Todas las competencia(Fuente'!A62</f>
        <v>HRM 4</v>
      </c>
      <c r="B5" s="72" t="str">
        <f>'3.Todas las competencia(Fuente'!B62</f>
        <v>GESTION DE RECURSOS HUMANOS.
NIVEL 4</v>
      </c>
      <c r="C5" s="109" t="str">
        <f>'3.Todas las competencia(Fuente'!C62</f>
        <v>Garantizar la disponibilidad de una fuerza laboral en todo el sistema de áreas protegidas que sea suficiente en número, competente, con los recursos y el apoyo adecuado.</v>
      </c>
      <c r="D5" s="110" t="str">
        <f>'3.Todas las competencia(Fuente'!D62</f>
        <v xml:space="preserve">●Principios y prácticas de gestión de recursos humanos a nivel organizacional.
●Legislación relevante, normas, estándares y procedimientos.
●Mejores prácticas globales relevantes y ejemplos (p. Ej. a través de la UICN, Convenios, Programa de Trabajo en Áreas Protegidas CBD).
</v>
      </c>
      <c r="E5" s="54" t="str">
        <f>'3.Todas las competencia(Fuente'!E62</f>
        <v xml:space="preserve"> FRM 4; ORG 4; PPP 4; ADR 4; CAC 4; TEC 2</v>
      </c>
      <c r="F5" s="156" t="str">
        <f>'3.Todas las competencia(Fuente'!F62</f>
        <v>EXAMPLE PERFORMANCE CRITERIA</v>
      </c>
      <c r="G5" s="156" t="str">
        <f>'3.Todas las competencia(Fuente'!G62</f>
        <v>EXAMPLE MEANS OF ASSESSMENT</v>
      </c>
      <c r="H5" s="61" t="str">
        <f>'3.Todas las competencia(Fuente'!H62</f>
        <v>RECOMMENDED PRIOR COMPETENCE REQUIREMENTS FOR THE LEVEL</v>
      </c>
    </row>
    <row r="6" spans="1:8" ht="36" outlineLevel="4" x14ac:dyDescent="0.3">
      <c r="A6" s="4" t="str">
        <f>'3.Todas las competencia(Fuente'!A63</f>
        <v>Código</v>
      </c>
      <c r="B6" s="4" t="str">
        <f>'3.Todas las competencia(Fuente'!B63</f>
        <v>Declaración de la competencia. El individuo deberá ser capaz de:</v>
      </c>
      <c r="C6" s="117" t="str">
        <f>'3.Todas las competencia(Fuente'!C63</f>
        <v>Detalles, alcance y variaciones.
Una breve explicación de la competencia.</v>
      </c>
      <c r="D6" s="113" t="str">
        <f>'3.Todas las competencia(Fuente'!D63</f>
        <v>Principales requerimientos de conocimiento para la competencia.</v>
      </c>
      <c r="E6" s="8" t="str">
        <f>'3.Todas las competencia(Fuente'!E63</f>
        <v xml:space="preserve"> </v>
      </c>
      <c r="F6" s="163" t="str">
        <f>'3.Todas las competencia(Fuente'!F63</f>
        <v>Example performance criteria for certification</v>
      </c>
      <c r="G6" s="163" t="str">
        <f>'3.Todas las competencia(Fuente'!G63</f>
        <v>Example means of assessment</v>
      </c>
      <c r="H6" s="35" t="str">
        <f>'3.Todas las competencia(Fuente'!H63</f>
        <v>UNI; HRM 3; CAC 3</v>
      </c>
    </row>
    <row r="7" spans="1:8" ht="86.4" outlineLevel="4" x14ac:dyDescent="0.3">
      <c r="A7" s="19" t="str">
        <f>'3.Todas las competencia(Fuente'!A64</f>
        <v>HRM 4.1</v>
      </c>
      <c r="B7" s="83" t="str">
        <f>'3.Todas las competencia(Fuente'!B64</f>
        <v>Instituir un sistema amplio de políticas de gestión de recursos humanos y procedimientos.</v>
      </c>
      <c r="C7" s="6" t="str">
        <f>'3.Todas las competencia(Fuente'!C64</f>
        <v>●Establecer normas para: cantidad de personal y estructuras de organización, descripciones de un estándar ocupacional, competencias requeridas, procedimientos transparentes y basados en el mérito para el reclutamiento y ascensos, desarrollo profesional y capacitación, seguro de accidentes, equidad de oportunidades, diversidad e inclusión.</v>
      </c>
      <c r="D7" s="6" t="str">
        <f>'3.Todas las competencia(Fuente'!D64</f>
        <v>●Legislación nacional para el empleo.
●Normas y estándares institucionales para el empleo y gestión de personal.</v>
      </c>
      <c r="E7" s="6">
        <f>'3.Todas las competencia(Fuente'!E64</f>
        <v>0</v>
      </c>
      <c r="F7" s="6" t="str">
        <f>'3.Todas las competencia(Fuente'!F64</f>
        <v>• Submit a comprehensive personnel policy, norms and standards for a PA managing organisation.
• Demonstrate supporting knowledge.</v>
      </c>
      <c r="G7" s="6" t="str">
        <f>'3.Todas las competencia(Fuente'!G64</f>
        <v>• Accreditation of prior qualifications and experience.
• Evidence portfolio assessment.</v>
      </c>
      <c r="H7" s="3">
        <f>'3.Todas las competencia(Fuente'!H64</f>
        <v>0</v>
      </c>
    </row>
    <row r="8" spans="1:8" ht="93" customHeight="1" outlineLevel="4" x14ac:dyDescent="0.3">
      <c r="A8" s="19" t="str">
        <f>'3.Todas las competencia(Fuente'!A65</f>
        <v>HRM 4.2</v>
      </c>
      <c r="B8" s="83" t="str">
        <f>'3.Todas las competencia(Fuente'!B65</f>
        <v>Desarrollar e institucionalizar programas de desarrollo de capacidades para áreas protegidas.</v>
      </c>
      <c r="C8" s="6" t="str">
        <f>'3.Todas las competencia(Fuente'!C65</f>
        <v>●Asegurar que se identifiquen las necesidades de capacidad y losprogramas de desarrollo de capacidades se pongan a disposición de todo el personal.
●Establecer normas organizacionales, presupuestos y programas para el desarrollo de las capacidades.
●Introducir medidas y oportunidades para el desarrollo de capacidades en el lugar de trabajo (p. ej., coaching, mentoría, intercambio de conocimientos, aprendizaje autodirigido, acceso al aprendizaje virtual).
●Trabajar con universidades, institutos y otros proveedores para: a) asegurar que los programas de capacitación y educación incluyan competencias requeridas para el manejo de áreas protegidas; y b) asegurar que las oportunidades de aprendizaje están disponibles para el personal empleado (por ejemplo, a través de programas modulares, aprendizaje virtual, acumulación de créditos).</v>
      </c>
      <c r="D8" s="6" t="str">
        <f>'3.Todas las competencia(Fuente'!D65</f>
        <v>●Necesidades de capacidad del personal del AP y técnicas de evaluación de necesidades.
●Métodos para construir capacidades individuales.
●Disponibilidad de oportunidades de desarrollo de capacidades.
●Principales proveedores de desarrollo de capacidades y capacitación.</v>
      </c>
      <c r="E8" s="6">
        <f>'3.Todas las competencia(Fuente'!E65</f>
        <v>0</v>
      </c>
      <c r="F8" s="6" t="str">
        <f>'3.Todas las competencia(Fuente'!F65</f>
        <v>• Initiate a system wide strategy and action plan for capacity development.
• Demonstrate supporting knowledge.</v>
      </c>
      <c r="G8" s="6" t="str">
        <f>'3.Todas las competencia(Fuente'!G65</f>
        <v>• Accreditation of prior qualifications and experience.
• Evidence portfolio assessment.</v>
      </c>
      <c r="H8" s="3">
        <f>'3.Todas las competencia(Fuente'!H65</f>
        <v>0</v>
      </c>
    </row>
    <row r="9" spans="1:8" ht="121.5" customHeight="1" outlineLevel="4" x14ac:dyDescent="0.3">
      <c r="A9" s="19" t="str">
        <f>'3.Todas las competencia(Fuente'!A66</f>
        <v>HRM 4.3</v>
      </c>
      <c r="B9" s="83" t="str">
        <f>'3.Todas las competencia(Fuente'!B66</f>
        <v>Promover la profesionalización de la gestión de las áreas protegidas a nivel nacional.</v>
      </c>
      <c r="C9" s="6" t="str">
        <f>'3.Todas las competencia(Fuente'!C66</f>
        <v>●Introducir y promover medidas para aumentar el estatus profesional de la gestión de AP.
●Por ejemplo: reconocimiento oficial de la gestión de APs comoprofesión / ocupación, introducción de estándares de desempeño y competencia, fomentando tanto oportunidades como acceso a capacitación, educación, desarrollo profesional y validación de calificaciones.</v>
      </c>
      <c r="D9" s="6" t="str">
        <f>'3.Todas las competencia(Fuente'!D66</f>
        <v>●Principios de estándares profesionales.
●El sistema educativo nacional.
●Marcos de competencia de áreas protegidas.</v>
      </c>
      <c r="E9" s="6">
        <f>'3.Todas las competencia(Fuente'!E66</f>
        <v>0</v>
      </c>
      <c r="F9" s="6" t="str">
        <f>'3.Todas las competencia(Fuente'!F66</f>
        <v>• Submit evidence of measures introduced at the national level for the professionalization of PA management 
• Demonstrate supporting knowledge.</v>
      </c>
      <c r="G9" s="6" t="str">
        <f>'3.Todas las competencia(Fuente'!G66</f>
        <v>• Accreditation of prior qualifications and experience.
• Evidence portfolio assessment,</v>
      </c>
      <c r="H9" s="3">
        <f>'3.Todas las competencia(Fuente'!H66</f>
        <v>0</v>
      </c>
    </row>
    <row r="10" spans="1:8" ht="116.25" customHeight="1" outlineLevel="4" x14ac:dyDescent="0.3">
      <c r="A10" s="19" t="str">
        <f>'3.Todas las competencia(Fuente'!A67</f>
        <v>HRM 4.4</v>
      </c>
      <c r="B10" s="83" t="str">
        <f>'3.Todas las competencia(Fuente'!B67</f>
        <v>Contribuir con iniciativas internacionales para la gestión del recurso humano y el desarrollo de capacidades en áreas protegidas.</v>
      </c>
      <c r="C10" s="6" t="str">
        <f>'3.Todas las competencia(Fuente'!C67</f>
        <v>●Realizar una contribución significativa y econocida internacionalmente en el campo de la gestión de recursos humanos y el desarrollo de capacidades en áreas protegidas.
●Por ejemplo: a través de publicación especializada de lineamientos, mantener una membresía activa dentro de un grupo de especialistas de la UICN, presentación en conferencia o brindar capacitación de alto nivel, etc.).</v>
      </c>
      <c r="D10" s="6" t="str">
        <f>'3.Todas las competencia(Fuente'!D67</f>
        <v>●Ejemplos internacionales y mejores prácticas en gestión de recursos humanos y desarrollo de capacidades.</v>
      </c>
      <c r="E10" s="6">
        <f>'3.Todas las competencia(Fuente'!E67</f>
        <v>0</v>
      </c>
      <c r="F10" s="6" t="str">
        <f>'3.Todas las competencia(Fuente'!F67</f>
        <v>• Submit evidence of extensive track record of contributions to international knowledge and good practice
• Demonstrate supporting knowledge.</v>
      </c>
      <c r="G10" s="6" t="str">
        <f>'3.Todas las competencia(Fuente'!G67</f>
        <v>• Accreditation of prior qualifications and experience.
• Evidence portfolio assessment.</v>
      </c>
      <c r="H10" s="3">
        <f>'3.Todas las competencia(Fuente'!H67</f>
        <v>0</v>
      </c>
    </row>
    <row r="11" spans="1:8" ht="54" outlineLevel="4" x14ac:dyDescent="0.3">
      <c r="A11" s="58" t="str">
        <f>'3.Todas las competencia(Fuente'!A68</f>
        <v>CÓDIGO DE NIVEL</v>
      </c>
      <c r="B11" s="58" t="str">
        <f>'3.Todas las competencia(Fuente'!B68</f>
        <v xml:space="preserve">NOMBRE DEL NIVEL </v>
      </c>
      <c r="C11" s="108" t="str">
        <f>'3.Todas las competencia(Fuente'!C68</f>
        <v>COMPETENCIA GENERAL PARA EL NIVEL</v>
      </c>
      <c r="D11" s="108" t="str">
        <f>'3.Todas las competencia(Fuente'!D68</f>
        <v>CONOCIMIENTO Y COMPRENSION GENERAL DE APOYO PARA EL NIVEL</v>
      </c>
      <c r="E11" s="60" t="str">
        <f>'3.Todas las competencia(Fuente'!E68</f>
        <v>COMPETENCIAS ASOCIADAS PARA EL NIVEL</v>
      </c>
      <c r="F11" s="444" t="str">
        <f>'3.Todas las competencia(Fuente'!F68</f>
        <v xml:space="preserve"> ASSESSMENT/CERTIFICATION EXAMPLES</v>
      </c>
      <c r="G11" s="444">
        <f>'3.Todas las competencia(Fuente'!G68</f>
        <v>0</v>
      </c>
      <c r="H11" s="444">
        <f>'3.Todas las competencia(Fuente'!H68</f>
        <v>0</v>
      </c>
    </row>
    <row r="12" spans="1:8" ht="124.8" outlineLevel="3" x14ac:dyDescent="0.3">
      <c r="A12" s="63" t="str">
        <f>'3.Todas las competencia(Fuente'!A69</f>
        <v>HRM 3</v>
      </c>
      <c r="B12" s="72" t="str">
        <f>'3.Todas las competencia(Fuente'!B69</f>
        <v>GESTION DE RECURSOS HUMANOS.
NIVEL 3</v>
      </c>
      <c r="C12" s="109" t="str">
        <f>'3.Todas las competencia(Fuente'!C69</f>
        <v>Asegurar que el personal del área protegida sea suficiente, competente y bien gestionado, dirigido y motivado.</v>
      </c>
      <c r="D12" s="110" t="str">
        <f>'3.Todas las competencia(Fuente'!D69</f>
        <v xml:space="preserve">●Legislación y política organizacional y procedimientos para la gestión de recursos humanos.
●Principios y prácticas de gestión de recursos humanos.
●Principios y prácticas de evaluación y desarrollo de capacidades.
</v>
      </c>
      <c r="E12" s="54" t="str">
        <f>'3.Todas las competencia(Fuente'!E69</f>
        <v>FRM 3; ORG 3; PPP 3; ADR 3; CAC 3; TEC 2</v>
      </c>
      <c r="F12" s="156" t="str">
        <f>'3.Todas las competencia(Fuente'!F69</f>
        <v>EXAMPLE PERFORMANCE CRITERIA</v>
      </c>
      <c r="G12" s="156" t="str">
        <f>'3.Todas las competencia(Fuente'!G69</f>
        <v>EXAMPLE MEANS OF ASSESSMENT</v>
      </c>
      <c r="H12" s="61" t="str">
        <f>'3.Todas las competencia(Fuente'!H69</f>
        <v>RECOMMENDED PRIOR COMPETENCE REQUIREMENTS FOR THE LEVEL</v>
      </c>
    </row>
    <row r="13" spans="1:8" ht="36" outlineLevel="4" x14ac:dyDescent="0.3">
      <c r="A13" s="4" t="str">
        <f>'3.Todas las competencia(Fuente'!A70</f>
        <v>Código</v>
      </c>
      <c r="B13" s="4" t="str">
        <f>'3.Todas las competencia(Fuente'!B70</f>
        <v>Declaración de la competencia. El individuo deberá ser capaz de:</v>
      </c>
      <c r="C13" s="117" t="str">
        <f>'3.Todas las competencia(Fuente'!C70</f>
        <v>Detalles, alcance y variaciones.
Una breve explicación de la competencia.</v>
      </c>
      <c r="D13" s="113" t="str">
        <f>'3.Todas las competencia(Fuente'!D70</f>
        <v>Principales requerimientos de conocimiento para la competencia.</v>
      </c>
      <c r="E13" s="8" t="str">
        <f>'3.Todas las competencia(Fuente'!E70</f>
        <v xml:space="preserve"> </v>
      </c>
      <c r="F13" s="163" t="str">
        <f>'3.Todas las competencia(Fuente'!F70</f>
        <v>Example performance criteria for certification</v>
      </c>
      <c r="G13" s="163" t="str">
        <f>'3.Todas las competencia(Fuente'!G70</f>
        <v>Example means of assessment</v>
      </c>
      <c r="H13" s="35" t="str">
        <f>'3.Todas las competencia(Fuente'!H70</f>
        <v>UNI; HRM 2; CAC 2</v>
      </c>
    </row>
    <row r="14" spans="1:8" ht="100.8" outlineLevel="4" x14ac:dyDescent="0.3">
      <c r="A14" s="19" t="str">
        <f>'3.Todas las competencia(Fuente'!A71</f>
        <v>HRM 3.1</v>
      </c>
      <c r="B14" s="83" t="str">
        <f>'3.Todas las competencia(Fuente'!B71</f>
        <v>Identificar necesidadesde personal y estructuras organizativas para la gestión de un área protegida, definirdescripciones de puestos y establecer estándares de desempeño.</v>
      </c>
      <c r="C14" s="6" t="str">
        <f>'3.Todas las competencia(Fuente'!C71</f>
        <v>●Desarrollar estructuras organizativas y asignar personal a puestos dentro de ella.                                                                                                                                                    ●Identificar competencias equeridas para todos los puestos.
●Preparar descripciones y requisitos de desempeño para todos los puestos.</v>
      </c>
      <c r="D14" s="6" t="str">
        <f>'3.Todas las competencia(Fuente'!D71</f>
        <v>●Normas para establecimiento de estructuras organizacionales, descripciones laborales, etc.
●Opciones para la organización del personal y estructuras institucionales (por ejemplo, estructuras verticales u horizontales).
●Enfoques basados en competencias para planificación y gestión de ecursos humanos.</v>
      </c>
      <c r="E14" s="6">
        <f>'3.Todas las competencia(Fuente'!E71</f>
        <v>0</v>
      </c>
      <c r="F14" s="6" t="str">
        <f>'3.Todas las competencia(Fuente'!F71</f>
        <v>• Submit a detailed staffing structure, plan and position descriptions for the PA.
• Demonstrate supporting knowledge.</v>
      </c>
      <c r="G14" s="6" t="str">
        <f>'3.Todas las competencia(Fuente'!G71</f>
        <v>• Accreditation of prior qualifications and experience.
• Evidence portfolio assessment.</v>
      </c>
      <c r="H14" s="3">
        <f>'3.Todas las competencia(Fuente'!H71</f>
        <v>0</v>
      </c>
    </row>
    <row r="15" spans="1:8" ht="100.8" outlineLevel="4" x14ac:dyDescent="0.3">
      <c r="A15" s="19" t="str">
        <f>'3.Todas las competencia(Fuente'!A72</f>
        <v>HRM 3.2</v>
      </c>
      <c r="B15" s="83" t="str">
        <f>'3.Todas las competencia(Fuente'!B72</f>
        <v>Supervisar y garantizar la adopción de procedimientos integrales de personal dentro de la gestión de un área protegida.</v>
      </c>
      <c r="C15" s="6" t="str">
        <f>'3.Todas las competencia(Fuente'!C72</f>
        <v>●Garantizar el cumplimiento justo y transparente de los procedimientos de reclutamiento del personal, ascensos, evaluación, quejas, disciplina, etc.
●Garantizar el cumplimiento de la legislación laboral, normas para empleo de personal del AP, estándares para la equidad, igualdad de oportunidades y diversidad.
●El término “personal” contempla funcionarios permanentes y temporales, voluntarios, ayudantes y colaboradores regulares.</v>
      </c>
      <c r="D15" s="6" t="str">
        <f>'3.Todas las competencia(Fuente'!D72</f>
        <v>●Legislación laboral.
●Normas y estándares para procedimientos de personal.</v>
      </c>
      <c r="E15" s="6">
        <f>'3.Todas las competencia(Fuente'!E72</f>
        <v>0</v>
      </c>
      <c r="F15" s="6" t="str">
        <f>'3.Todas las competencia(Fuente'!F72</f>
        <v>• Submit evidence of existence and implementation of full range of personnel procedures for the PA.
• Demonstrate supporting knowledge.</v>
      </c>
      <c r="G15" s="6" t="str">
        <f>'3.Todas las competencia(Fuente'!G72</f>
        <v>• Accreditation of prior qualifications and experience.
• Evidence portfolio assessment.</v>
      </c>
      <c r="H15" s="3">
        <f>'3.Todas las competencia(Fuente'!H72</f>
        <v>0</v>
      </c>
    </row>
    <row r="16" spans="1:8" ht="187.2" outlineLevel="4" x14ac:dyDescent="0.3">
      <c r="A16" s="19" t="str">
        <f>'3.Todas las competencia(Fuente'!A73</f>
        <v>HRM 3.3</v>
      </c>
      <c r="B16" s="83" t="str">
        <f>'3.Todas las competencia(Fuente'!B73</f>
        <v>Garantizar condiciones de trabajo adecuadas, bienestar, salud y seguridad para el personal y usuarios de las áreas protegidas.</v>
      </c>
      <c r="C16" s="6" t="str">
        <f>'3.Todas las competencia(Fuente'!C73</f>
        <v>●Garantizar condiciones de trabajo seguras y saludables para el personal (a tiempo completo, a tiempo parcial, voluntarios y otros colaboradores).
●Asegurar que la infraestructura y el equipo sean seguros y tengan buen mantenimiento.
●Asegurar que se proporcione y mantenga el equipo de seguridad.
●Realizar evaluaciones de riesgos para actividades laborales.
●Proporcionar y mantener equipos e instalaciones de primeros auxilios.
●Implementar medidas especiales para garantizar la seguridad del personal vulnerable.
●Desarrollar procedimientos para hacer frente a emergencias.
●Proporcionar acceso a un seguro de salud y accidentes adecuado para el personal.
●Proporcionar la instrucción requerida, sesiones informativas y capacitación.</v>
      </c>
      <c r="D16" s="6" t="str">
        <f>'3.Todas las competencia(Fuente'!D73</f>
        <v>●Legislación de salud y seguridad.
●Evaluación de riesgos, auditoría de salud y seguridad y procedimientos de planificación
●Técnicas de auditoría de seguridad.
●Principales riesgos y peligros que afectan al personal de las AP.</v>
      </c>
      <c r="E16" s="6">
        <f>'3.Todas las competencia(Fuente'!E73</f>
        <v>0</v>
      </c>
      <c r="F16" s="6" t="str">
        <f>'3.Todas las competencia(Fuente'!F73</f>
        <v>• Submit a welfare, health and safety assessment or audit, policy and plan for the PA.
• Submit evidence that policy and plan are implemented.
• Demonstrate supporting knowledge.</v>
      </c>
      <c r="G16" s="6" t="str">
        <f>'3.Todas las competencia(Fuente'!G73</f>
        <v>• Accreditation of prior qualifications and experience.
• Evidence portfolio assessment.</v>
      </c>
      <c r="H16" s="3">
        <f>'3.Todas las competencia(Fuente'!H73</f>
        <v>0</v>
      </c>
    </row>
    <row r="17" spans="1:8" ht="144" outlineLevel="4" x14ac:dyDescent="0.3">
      <c r="A17" s="19" t="str">
        <f>'3.Todas las competencia(Fuente'!A74</f>
        <v>HRM 3.4</v>
      </c>
      <c r="B17" s="83" t="str">
        <f>'3.Todas las competencia(Fuente'!B74</f>
        <v>Identificar necesidades de desarrollo de capacidades del personal, partes interesadas y socios.</v>
      </c>
      <c r="C17" s="6" t="str">
        <f>'3.Todas las competencia(Fuente'!C74</f>
        <v>●Realizar evaluaciones estructuradas de las necesidades de desarrollo de capacidades.
●Recomendar programas de desarrollo de capacidades de acuerdo con el análisis de necesidades, las competencias requeridas y los requisitos / capacidades de los grupos destinatarios.</v>
      </c>
      <c r="D17" s="6" t="str">
        <f>'3.Todas las competencia(Fuente'!D74</f>
        <v>●Evaluación de necesidades de capacidad y análisis de procedimientos.
●Enfoques y técnicas de formación y aprendizaje.
●Variedad de oportunidades de aprendizaje y capacitación disponibles.</v>
      </c>
      <c r="E17" s="6">
        <f>'3.Todas las competencia(Fuente'!E74</f>
        <v>0</v>
      </c>
      <c r="F17" s="6" t="str">
        <f>'3.Todas las competencia(Fuente'!F74</f>
        <v>• Submit a needs assessment and capacity development plan for PA personnel and other stakeholders.
• Submit evidence of providing access to learning and training opportunities for all personnel.
• Demonstrate supporting knowledge.</v>
      </c>
      <c r="G17" s="6" t="str">
        <f>'3.Todas las competencia(Fuente'!G74</f>
        <v>• Accreditation of prior qualifications and experience.
• Evidence portfolio assessment.</v>
      </c>
      <c r="H17" s="3">
        <f>'3.Todas las competencia(Fuente'!H74</f>
        <v>0</v>
      </c>
    </row>
    <row r="18" spans="1:8" ht="115.2" outlineLevel="4" x14ac:dyDescent="0.3">
      <c r="A18" s="19" t="str">
        <f>'3.Todas las competencia(Fuente'!A75</f>
        <v>HRM 3.5</v>
      </c>
      <c r="B18" s="83" t="str">
        <f>'3.Todas las competencia(Fuente'!B75</f>
        <v>Establecer programas de desarrollo de capacidad para el personal de área protegida, partes interesadas y socios.</v>
      </c>
      <c r="C18" s="6" t="str">
        <f>'3.Todas las competencia(Fuente'!C75</f>
        <v>●Brindar acceso a oportunidades relevantes de aprendizaje y capacitación para todo el personal. Por ejemplo: aprendizaje formal que conduce a calificaciones econocidas; entrenamiento a corto plazo; aprendizaje basado en competencias; y el aprendizaje informal en el lugar de trabajo (por ejemplo, entrenamiento, tutoría, intercambio de conocimientos y habilidades).
●Recopilar y evaluar resultados e impactos del desarrollo de capacidades.</v>
      </c>
      <c r="D18" s="6" t="str">
        <f>'3.Todas las competencia(Fuente'!D75</f>
        <v>●Principios del aprendizaje para adultos.
●Necesidades de desarrollo del personal (personal, partes interesadas, socios, etc.).
●Principios y prácticas de desarrollo de capacidades.
●Oportunidades para construir capacidad individual (formal e informal).
●Opciones para el aprendizaje en el lugar de trabajo (además de la capacitación).</v>
      </c>
      <c r="E18" s="6">
        <f>'3.Todas las competencia(Fuente'!E75</f>
        <v>0</v>
      </c>
      <c r="F18" s="6" t="str">
        <f>'3.Todas las competencia(Fuente'!F75</f>
        <v>• Submit evidence of providing access to learning and training opportunities for a wide range of personnel.
• Demonstrate supporting knowledge.</v>
      </c>
      <c r="G18" s="6" t="str">
        <f>'3.Todas las competencia(Fuente'!G75</f>
        <v>• Accreditation of prior qualifications and experience.
• Evidence portfolio assessment. and interview.
• Testimony of personnel.</v>
      </c>
      <c r="H18" s="3">
        <f>'3.Todas las competencia(Fuente'!H75</f>
        <v>0</v>
      </c>
    </row>
    <row r="19" spans="1:8" ht="56.25" customHeight="1" outlineLevel="4" x14ac:dyDescent="0.3">
      <c r="A19" s="58" t="str">
        <f>'3.Todas las competencia(Fuente'!A76</f>
        <v>CÓDIGO DE NIVEL</v>
      </c>
      <c r="B19" s="58" t="str">
        <f>'3.Todas las competencia(Fuente'!B76</f>
        <v xml:space="preserve">NOMBRE DEL NIVEL </v>
      </c>
      <c r="C19" s="108" t="str">
        <f>'3.Todas las competencia(Fuente'!C76</f>
        <v>COMPETENCIA GENERAL PARA EL NIVEL</v>
      </c>
      <c r="D19" s="108" t="str">
        <f>'3.Todas las competencia(Fuente'!D76</f>
        <v>CONOCIMIENTO Y COMPRENSION GENERAL DE APOYO PARA EL NIVEL</v>
      </c>
      <c r="E19" s="60" t="str">
        <f>'3.Todas las competencia(Fuente'!E76</f>
        <v>COMPETENCIAS ASOCIADAS PARA EL NIVEL</v>
      </c>
      <c r="F19" s="444" t="str">
        <f>'3.Todas las competencia(Fuente'!F76</f>
        <v xml:space="preserve"> ASSESSMENT/CERTIFICATION EXAMPLES</v>
      </c>
      <c r="G19" s="444">
        <f>'3.Todas las competencia(Fuente'!G76</f>
        <v>0</v>
      </c>
      <c r="H19" s="444">
        <f>'3.Todas las competencia(Fuente'!H76</f>
        <v>0</v>
      </c>
    </row>
    <row r="20" spans="1:8" ht="62.4" outlineLevel="3" x14ac:dyDescent="0.4">
      <c r="A20" s="63" t="str">
        <f>'3.Todas las competencia(Fuente'!A77</f>
        <v>HRM 2</v>
      </c>
      <c r="B20" s="72" t="str">
        <f>'3.Todas las competencia(Fuente'!B77</f>
        <v>GESTION DE RECURSOS HUMANOS.
NIVEL 2</v>
      </c>
      <c r="C20" s="118" t="str">
        <f>'3.Todas las competencia(Fuente'!C77</f>
        <v>Liderar y apoyar equipos e individuos que realizan el trabajo en las áreas protegidas.</v>
      </c>
      <c r="D20" s="110" t="str">
        <f>'3.Todas las competencia(Fuente'!D77</f>
        <v xml:space="preserve">●Principios y prácticas de supervisión.
●Principios y prácticas de desarrollo de capacidades y aprendizaje para adultos.
</v>
      </c>
      <c r="E20" s="54" t="str">
        <f>'3.Todas las competencia(Fuente'!E77</f>
        <v>FRM 2; CAC 2; TEC 2; ADR 2</v>
      </c>
      <c r="F20" s="156" t="str">
        <f>'3.Todas las competencia(Fuente'!F77</f>
        <v>EXAMPLE PERFORMANCE CRITERIA</v>
      </c>
      <c r="G20" s="156" t="str">
        <f>'3.Todas las competencia(Fuente'!G77</f>
        <v>EXAMPLE MEANS OF ASSESSMENT</v>
      </c>
      <c r="H20" s="61" t="str">
        <f>'3.Todas las competencia(Fuente'!H77</f>
        <v>RECOMMENDED PRIOR COMPETENCE REQUIREMENTS FOR THE LEVEL</v>
      </c>
    </row>
    <row r="21" spans="1:8" ht="36" outlineLevel="4" x14ac:dyDescent="0.3">
      <c r="A21" s="4" t="str">
        <f>'3.Todas las competencia(Fuente'!A78</f>
        <v>Código</v>
      </c>
      <c r="B21" s="4" t="str">
        <f>'3.Todas las competencia(Fuente'!B78</f>
        <v>Declaración de la competencia. El individuo deberá ser capaz de:</v>
      </c>
      <c r="C21" s="117" t="str">
        <f>'3.Todas las competencia(Fuente'!C78</f>
        <v>Detalles, alcance y variaciones.
Una breve explicación de la competencia.</v>
      </c>
      <c r="D21" s="113" t="str">
        <f>'3.Todas las competencia(Fuente'!D78</f>
        <v>Principales requerimientos de conocimiento para la competencia.</v>
      </c>
      <c r="E21" s="8" t="str">
        <f>'3.Todas las competencia(Fuente'!E78</f>
        <v xml:space="preserve"> </v>
      </c>
      <c r="F21" s="163" t="str">
        <f>'3.Todas las competencia(Fuente'!F78</f>
        <v>Example performance criteria for certification</v>
      </c>
      <c r="G21" s="163" t="str">
        <f>'3.Todas las competencia(Fuente'!G78</f>
        <v>Example means of assessment</v>
      </c>
      <c r="H21" s="35" t="str">
        <f>'3.Todas las competencia(Fuente'!H78</f>
        <v>UNI; HRM 1; CAC 1</v>
      </c>
    </row>
    <row r="22" spans="1:8" ht="81.75" customHeight="1" outlineLevel="4" x14ac:dyDescent="0.3">
      <c r="A22" s="19" t="str">
        <f>'3.Todas las competencia(Fuente'!A79</f>
        <v>HRM 2.1</v>
      </c>
      <c r="B22" s="82" t="str">
        <f>'3.Todas las competencia(Fuente'!B79</f>
        <v>Preparar planes de trabajo y controlar su implementación.</v>
      </c>
      <c r="C22" s="6" t="str">
        <f>'3.Todas las competencia(Fuente'!C79</f>
        <v>●Desarrollar planes de trabajo detallados para equipos e individuos.
●Identificar el personal y los ecursos necesarios para implementar los planes de trabajo.
●Monitorear y guiar el desempeño del personal y verificar esultados.
●Proporcionar retroalimentación a equipos e individuos.
●Proporcionar informes al personal superior.</v>
      </c>
      <c r="D22" s="6" t="str">
        <f>'3.Todas las competencia(Fuente'!D79</f>
        <v>●Procedimientos de personal de las APs.
●Las metas, objetivos y resultados requeridos de la gestión y de los planes de trabajo del área protegida.
●Enfoques estructurados para la planificación del trabajo.</v>
      </c>
      <c r="E22" s="6">
        <f>'3.Todas las competencia(Fuente'!E79</f>
        <v>0</v>
      </c>
      <c r="F22" s="6" t="str">
        <f>'3.Todas las competencia(Fuente'!F79</f>
        <v>• Submit evidence of structured planning of work of teams and individuals.
• Demonstrate supporting knowledge.</v>
      </c>
      <c r="G22" s="6" t="str">
        <f>'3.Todas las competencia(Fuente'!G79</f>
        <v>• Evidence portfolio assessment. 
• Testimony from supervised staff and supervisors.
• Test of knowledge.
• Accreditation of prior qualifications and experience.</v>
      </c>
      <c r="H22" s="3">
        <f>'3.Todas las competencia(Fuente'!H79</f>
        <v>0</v>
      </c>
    </row>
    <row r="23" spans="1:8" ht="75" customHeight="1" outlineLevel="4" x14ac:dyDescent="0.3">
      <c r="A23" s="19" t="str">
        <f>'3.Todas las competencia(Fuente'!A80</f>
        <v>HRM 2.2</v>
      </c>
      <c r="B23" s="82" t="str">
        <f>'3.Todas las competencia(Fuente'!B80</f>
        <v>Supervisar, motivar y evaluar el desempeño de individuos y equipos.</v>
      </c>
      <c r="C23" s="6" t="str">
        <f>'3.Todas las competencia(Fuente'!C80</f>
        <v>●Proporcionar instrucciones detalladas y dirección a individuos y equipos.
●Garantizar el cumplimiento de los procedimientos del personal.
●Garantizar la salud, la seguridad y el bienestar del personal.
●Asegurar la finalización efectiva y eficiente de las teas asignadas.
●Proporcionar retroalimentación sobre el desempeño y orientación para la mejora.</v>
      </c>
      <c r="D23" s="6" t="str">
        <f>'3.Todas las competencia(Fuente'!D80</f>
        <v>●Procedimientos de personal del AP.
●Técnicas motivacionales e instructivas.
●Detalles técnicos de las tareas a completar.</v>
      </c>
      <c r="E23" s="6">
        <f>'3.Todas las competencia(Fuente'!E80</f>
        <v>0</v>
      </c>
      <c r="F23" s="6" t="str">
        <f>'3.Todas las competencia(Fuente'!F80</f>
        <v>• Submit evidence of effective instruction and leadership of work teams in a range of tasks.
• Demonstrate supporting knowledge.</v>
      </c>
      <c r="G23" s="6" t="str">
        <f>'3.Todas las competencia(Fuente'!G80</f>
        <v>• Evidence portfolio assessment. 
• Testimony from supervised staff and supervisors.
• Test of knowledge.
• Accreditation of prior qualifications and experience.</v>
      </c>
      <c r="H23" s="3">
        <f>'3.Todas las competencia(Fuente'!H80</f>
        <v>0</v>
      </c>
    </row>
    <row r="24" spans="1:8" ht="100.8" outlineLevel="4" x14ac:dyDescent="0.3">
      <c r="A24" s="19" t="str">
        <f>'3.Todas las competencia(Fuente'!A81</f>
        <v>HRM 2.3</v>
      </c>
      <c r="B24" s="82" t="str">
        <f>'3.Todas las competencia(Fuente'!B81</f>
        <v>Identificar causas y recomendar acciones
adecuadas para el manejo del desempeño laboral deficiente y de losconflictos laborales.</v>
      </c>
      <c r="C24" s="6" t="str">
        <f>'3.Todas las competencia(Fuente'!C81</f>
        <v>●Identificar las razones del desempeño deficiente por parte dindividuos y equipos.
●Identificar las causas de conflictos laborales
●Tomar medidas para rectificar poblemas.
●Proporcionar informes a la alta gerencia e iniciar procedimientos formales si es necesario.</v>
      </c>
      <c r="D24" s="6" t="str">
        <f>'3.Todas las competencia(Fuente'!D81</f>
        <v>●Técnicas de comunicación para escuchar y proveer retroalimentación.
●Técnicas para transformación de conflictos
●Procedimientos de personal del AP.</v>
      </c>
      <c r="E24" s="6">
        <f>'3.Todas las competencia(Fuente'!E81</f>
        <v>0</v>
      </c>
      <c r="F24" s="6" t="str">
        <f>'3.Todas las competencia(Fuente'!F81</f>
        <v>• Submit evidence of resolution of at least three performance related issues with supervised individuals.
• Demonstrate supporting knowledge.</v>
      </c>
      <c r="G24" s="6" t="str">
        <f>'3.Todas las competencia(Fuente'!G81</f>
        <v>• Evidence portfolio assessment. 
• Observation/simulation assessment.
• Testimony from supervised staff and supervisors.
• Test of knowledge.
• Accreditation of prior qualifications and experience.</v>
      </c>
      <c r="H24" s="3">
        <f>'3.Todas las competencia(Fuente'!H81</f>
        <v>0</v>
      </c>
    </row>
    <row r="25" spans="1:8" ht="100.8" outlineLevel="4" x14ac:dyDescent="0.3">
      <c r="A25" s="19" t="str">
        <f>'3.Todas las competencia(Fuente'!A82</f>
        <v>HRM 2.4</v>
      </c>
      <c r="B25" s="82" t="str">
        <f>'3.Todas las competencia(Fuente'!B82</f>
        <v>Planificar y organizar actividades de capacitación y aprendizaje.</v>
      </c>
      <c r="C25" s="6" t="str">
        <f>'3.Todas las competencia(Fuente'!C82</f>
        <v>●Preparar planes de capacitación y aprendizaje de acuerdo con las necesidades identificadas
●Diseñar cursos cortos de capacitación, sesiones / eventos que involucran tanto elementos teóricos y prácticos.
●Organizar programas de capacitación / aprendizaje, capacitar a quienes impartan los cursos, coordinar con organizaciones de capacitación, etc.</v>
      </c>
      <c r="D25" s="6" t="str">
        <f>'3.Todas las competencia(Fuente'!D82</f>
        <v>●Técnicas de evaluación de necesidades de formación.
●Opciones para la provisión y desarrollo de capacitación y aprendizaje.
●Métodos para evaluar el impacto de la capacitación y aprendizaje.</v>
      </c>
      <c r="E25" s="6">
        <f>'3.Todas las competencia(Fuente'!E82</f>
        <v>0</v>
      </c>
      <c r="F25" s="6" t="str">
        <f>'3.Todas las competencia(Fuente'!F82</f>
        <v>• Submit evidence of successful planning and delivery of at least 5 days’ structured training for small groups.
• Demonstrate supporting knowledge.</v>
      </c>
      <c r="G25" s="6" t="str">
        <f>'3.Todas las competencia(Fuente'!G82</f>
        <v>• Evidence portfolio assessment. 
• Observation/simulation assessment.
• Testimony from training participants.
• Oral/written test of knowledge.
• Accreditation of prior qualifications and experience.</v>
      </c>
      <c r="H25" s="3">
        <f>'3.Todas las competencia(Fuente'!H82</f>
        <v>0</v>
      </c>
    </row>
    <row r="26" spans="1:8" ht="115.2" outlineLevel="4" x14ac:dyDescent="0.3">
      <c r="A26" s="19" t="str">
        <f>'3.Todas las competencia(Fuente'!A83</f>
        <v>HRM 2.5</v>
      </c>
      <c r="B26" s="82" t="str">
        <f>'3.Todas las competencia(Fuente'!B83</f>
        <v>Mantener los registros de personal y de sus actividades.</v>
      </c>
      <c r="C26" s="6" t="str">
        <f>'3.Todas las competencia(Fuente'!C83</f>
        <v>●Recopilar y almacenar hojas de tiempo, registros de asistencia y actividades.
●Mantener registros actualizados del personal empleado por la organización (tiempo completo, tiempo parcial, personal contratado, consultores, voluntarios).
●Los registros pueden incluir el historial laboral de las personas, logros, metas, comentarios, medidas disciplinarias (si hay), desarrollo de capacidades, reconocimientos y promociones.
●Asegurar que los registros sean seguros y que cumplan con la protección de datos de legislación.</v>
      </c>
      <c r="D26" s="6" t="str">
        <f>'3.Todas las competencia(Fuente'!D83</f>
        <v>●Procedimientos de archivo de personal y sistemas de organización.
●Protección de datos, legislación de seguridad y requerimientos.</v>
      </c>
      <c r="E26" s="6">
        <f>'3.Todas las competencia(Fuente'!E83</f>
        <v>0</v>
      </c>
      <c r="F26" s="6" t="str">
        <f>'3.Todas las competencia(Fuente'!F83</f>
        <v>• Submit evidence of maintenance of comprehensive and secure personnel records.
• Demonstrate supporting knowledge.</v>
      </c>
      <c r="G26" s="6" t="str">
        <f>'3.Todas las competencia(Fuente'!G83</f>
        <v>• Evidence portfolio assessment. 
• Examination of personnel records.
• Oral/written test of knowledge.
• Accreditation of prior qualifications and experience.</v>
      </c>
      <c r="H26" s="3">
        <f>'3.Todas las competencia(Fuente'!H83</f>
        <v>0</v>
      </c>
    </row>
    <row r="27" spans="1:8" ht="56.25" customHeight="1" outlineLevel="2" x14ac:dyDescent="0.3">
      <c r="A27" s="58" t="str">
        <f>'3.Todas las competencia(Fuente'!A84</f>
        <v>CÓDIGO DE NIVEL</v>
      </c>
      <c r="B27" s="58" t="str">
        <f>'3.Todas las competencia(Fuente'!B84</f>
        <v xml:space="preserve">NOMBRE DEL NIVEL </v>
      </c>
      <c r="C27" s="108" t="str">
        <f>'3.Todas las competencia(Fuente'!C84</f>
        <v>COMPETENCIA GENERAL PARA EL NIVEL</v>
      </c>
      <c r="D27" s="108" t="str">
        <f>'3.Todas las competencia(Fuente'!D84</f>
        <v>CONOCIMIENTO Y COMPRENSION GENERAL DE APOYO PARA EL NIVEL</v>
      </c>
      <c r="E27" s="60" t="str">
        <f>'3.Todas las competencia(Fuente'!E84</f>
        <v>COMPETENCIAS ASOCIADAS PARA EL NIVEL</v>
      </c>
      <c r="F27" s="444" t="str">
        <f>'3.Todas las competencia(Fuente'!F84</f>
        <v xml:space="preserve"> ASSESSMENT/CERTIFICATION EXAMPLES</v>
      </c>
      <c r="G27" s="444">
        <f>'3.Todas las competencia(Fuente'!G84</f>
        <v>0</v>
      </c>
      <c r="H27" s="444">
        <f>'3.Todas las competencia(Fuente'!H84</f>
        <v>0</v>
      </c>
    </row>
    <row r="28" spans="1:8" ht="62.4" outlineLevel="3" x14ac:dyDescent="0.3">
      <c r="A28" s="63" t="str">
        <f>'3.Todas las competencia(Fuente'!A85</f>
        <v>HRM 1</v>
      </c>
      <c r="B28" s="72" t="str">
        <f>'3.Todas las competencia(Fuente'!B85</f>
        <v>GESTION DE RECURSOS HUMANOS.
NIVEL 1</v>
      </c>
      <c r="C28" s="109" t="str">
        <f>'3.Todas las competencia(Fuente'!C85</f>
        <v>Supervisar e instruir a pequeños equipos de trabajo para completar tareas.</v>
      </c>
      <c r="D28" s="119" t="str">
        <f>'3.Todas las competencia(Fuente'!D85</f>
        <v xml:space="preserve">●Políticas y procedimientos operativos relevantes.
●Principios de supervisión y gestión.
●Habilidades de comunicación.
</v>
      </c>
      <c r="E28" s="52" t="str">
        <f>'3.Todas las competencia(Fuente'!E85</f>
        <v>FRM 1; CAC 1; TEC 1; ADR 1</v>
      </c>
      <c r="F28" s="156" t="str">
        <f>'3.Todas las competencia(Fuente'!F85</f>
        <v>EXAMPLE PERFORMANCE CRITERIA</v>
      </c>
      <c r="G28" s="156" t="str">
        <f>'3.Todas las competencia(Fuente'!G85</f>
        <v>EXAMPLE MEANS OF ASSESSMENT</v>
      </c>
      <c r="H28" s="61" t="str">
        <f>'3.Todas las competencia(Fuente'!H85</f>
        <v>RECOMMENDED PRIOR COMPETENCE REQUIREMENTS FOR THE LEVEL</v>
      </c>
    </row>
    <row r="29" spans="1:8" ht="56.25" customHeight="1" outlineLevel="4" x14ac:dyDescent="0.3">
      <c r="A29" s="4" t="str">
        <f>'3.Todas las competencia(Fuente'!A86</f>
        <v>Código</v>
      </c>
      <c r="B29" s="4" t="str">
        <f>'3.Todas las competencia(Fuente'!B86</f>
        <v>Declaración de la competencia. El individuo deberá ser capaz de:</v>
      </c>
      <c r="C29" s="117" t="str">
        <f>'3.Todas las competencia(Fuente'!C86</f>
        <v>Detalles, alcance y variaciones.
Una breve explicación de la competencia.</v>
      </c>
      <c r="D29" s="113" t="str">
        <f>'3.Todas las competencia(Fuente'!D86</f>
        <v>Principales requerimientos de conocimiento para la competencia.</v>
      </c>
      <c r="E29" s="8" t="str">
        <f>'3.Todas las competencia(Fuente'!E86</f>
        <v xml:space="preserve"> </v>
      </c>
      <c r="F29" s="163" t="str">
        <f>'3.Todas las competencia(Fuente'!F86</f>
        <v>Example performance criteria for certification</v>
      </c>
      <c r="G29" s="163" t="str">
        <f>'3.Todas las competencia(Fuente'!G86</f>
        <v>Example means of assessment</v>
      </c>
      <c r="H29" s="35" t="str">
        <f>'3.Todas las competencia(Fuente'!H86</f>
        <v>UNI</v>
      </c>
    </row>
    <row r="30" spans="1:8" ht="72" customHeight="1" outlineLevel="4" x14ac:dyDescent="0.3">
      <c r="A30" s="19" t="str">
        <f>'3.Todas las competencia(Fuente'!A87</f>
        <v>HRM 1.1</v>
      </c>
      <c r="B30" s="374" t="str">
        <f>'3.Todas las competencia(Fuente'!B87</f>
        <v>Supervisar y motivar grupos de trabajo para completar tareas prácticas.</v>
      </c>
      <c r="C30" s="375" t="str">
        <f>'3.Todas las competencia(Fuente'!C87</f>
        <v>●Asegurar que los grupos de trabajo pequeños completen las tareas prácticas asignadas (trabajo de campo, de oficina, administrativo,etc.) de manera efectiva y eficiente, de acuedo con las instrucciones.</v>
      </c>
      <c r="D30" s="375" t="str">
        <f>'3.Todas las competencia(Fuente'!D87</f>
        <v xml:space="preserve">●Técnicas básicas de supervisión y motivación.
●Procedimientos de personal de la organización.
●Detalles de tareas técnicas a completar.
</v>
      </c>
      <c r="E30" s="375">
        <f>'3.Todas las competencia(Fuente'!E87</f>
        <v>0</v>
      </c>
      <c r="F30" s="375" t="str">
        <f>'3.Todas las competencia(Fuente'!F87</f>
        <v>• Demonstrate effective leadership of small work groups in completion of assigned tasks. 
• Demonstrate supporting knowledge.</v>
      </c>
      <c r="G30" s="375" t="str">
        <f>'3.Todas las competencia(Fuente'!G87</f>
        <v>• Practical test/observation/ simulation.
• Feedback from supervised personnel.
• Oral test of knowledge.</v>
      </c>
      <c r="H30" s="19">
        <f>'3.Todas las competencia(Fuente'!H87</f>
        <v>0</v>
      </c>
    </row>
    <row r="31" spans="1:8" ht="72" outlineLevel="4" x14ac:dyDescent="0.3">
      <c r="A31" s="19" t="str">
        <f>'3.Todas las competencia(Fuente'!A88</f>
        <v>HRM 1.2</v>
      </c>
      <c r="B31" s="374" t="str">
        <f>'3.Todas las competencia(Fuente'!B88</f>
        <v>Mantener y enviar registros de actividades laborales.</v>
      </c>
      <c r="C31" s="375" t="str">
        <f>'3.Todas las competencia(Fuente'!C88</f>
        <v xml:space="preserve">●Completar correctamente el registro de asistencia, hojas de tiempo y registros de actividades, tanto para uno mismo como para los equipos de trabajo.
●Enviar los registros requeridos correctamente y a tiempo.
</v>
      </c>
      <c r="D31" s="375" t="str">
        <f>'3.Todas las competencia(Fuente'!D88</f>
        <v>●Sistemas de registro de trabajo de la organización.</v>
      </c>
      <c r="E31" s="375">
        <f>'3.Todas las competencia(Fuente'!E88</f>
        <v>0</v>
      </c>
      <c r="F31" s="375" t="str">
        <f>'3.Todas las competencia(Fuente'!F88</f>
        <v>• Demonstrate correct completion of required work records and time sheets. 
• Demonstrate supporting knowledge.</v>
      </c>
      <c r="G31" s="375" t="str">
        <f>'3.Todas las competencia(Fuente'!G88</f>
        <v>• Examination of documentation.
• Oral test of knowledge.</v>
      </c>
      <c r="H31" s="19">
        <f>'3.Todas las competencia(Fuente'!H88</f>
        <v>0</v>
      </c>
    </row>
  </sheetData>
  <sheetProtection algorithmName="SHA-512" hashValue="FRSaQvZQ1Z4bV23KtFLV9FsTF1s5ivP30/ctGzYEEFbG+DmZsRswbNahA7+OfooEiNyxWK9paRLU4+26lyligQ==" saltValue="4A2HG5+Ln3Hy8IqmANN/ig==" spinCount="100000" sheet="1" objects="1" scenarios="1" autoFilter="0"/>
  <mergeCells count="6">
    <mergeCell ref="F27:H27"/>
    <mergeCell ref="A1:E1"/>
    <mergeCell ref="F1:H1"/>
    <mergeCell ref="F4:H4"/>
    <mergeCell ref="F11:H11"/>
    <mergeCell ref="F19:H19"/>
  </mergeCell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vt:i4>
      </vt:variant>
    </vt:vector>
  </HeadingPairs>
  <TitlesOfParts>
    <vt:vector size="30" baseType="lpstr">
      <vt:lpstr>PORTADA</vt:lpstr>
      <vt:lpstr>Términos de uso. </vt:lpstr>
      <vt:lpstr>Contenidos</vt:lpstr>
      <vt:lpstr>1. Descripción de niveles</vt:lpstr>
      <vt:lpstr>2. Categorías y niveles</vt:lpstr>
      <vt:lpstr>3.Todas las competencia(Fuente</vt:lpstr>
      <vt:lpstr>3a PPP</vt:lpstr>
      <vt:lpstr>3b ORG</vt:lpstr>
      <vt:lpstr>3c HRM</vt:lpstr>
      <vt:lpstr>3d FRM</vt:lpstr>
      <vt:lpstr>3e ADR</vt:lpstr>
      <vt:lpstr>3f CAC</vt:lpstr>
      <vt:lpstr>3g BIO</vt:lpstr>
      <vt:lpstr>3h LAR</vt:lpstr>
      <vt:lpstr>3i COM</vt:lpstr>
      <vt:lpstr>3j TRP</vt:lpstr>
      <vt:lpstr>3k AWA</vt:lpstr>
      <vt:lpstr>3l FLD</vt:lpstr>
      <vt:lpstr>3m TEC</vt:lpstr>
      <vt:lpstr>3n FPC</vt:lpstr>
      <vt:lpstr>3o APC</vt:lpstr>
      <vt:lpstr>4 Counts of categories &amp; comps</vt:lpstr>
      <vt:lpstr>5a LEVEL 4</vt:lpstr>
      <vt:lpstr>5b LEVEL 3</vt:lpstr>
      <vt:lpstr>5c LEVEL 2</vt:lpstr>
      <vt:lpstr>5d LEVEL 1</vt:lpstr>
      <vt:lpstr>5e PERSONAL COMPETENCES</vt:lpstr>
      <vt:lpstr>'5a LEVEL 4'!Print_Area</vt:lpstr>
      <vt:lpstr>'5b LEVEL 3'!Print_Area</vt:lpstr>
      <vt:lpstr>'5e PERSONAL COMPETENCES'!Print_Area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mikea;Mike Appleton</dc:creator>
  <cp:lastModifiedBy>Jennifer Daltry</cp:lastModifiedBy>
  <cp:lastPrinted>2015-10-31T13:15:17Z</cp:lastPrinted>
  <dcterms:created xsi:type="dcterms:W3CDTF">2014-01-18T08:08:54Z</dcterms:created>
  <dcterms:modified xsi:type="dcterms:W3CDTF">2020-12-15T19:17:07Z</dcterms:modified>
</cp:coreProperties>
</file>